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ernal.vic.gov.au\DTF\HomeDirs1\vic3m5h\Desktop\"/>
    </mc:Choice>
  </mc:AlternateContent>
  <xr:revisionPtr revIDLastSave="0" documentId="13_ncr:1_{2B959582-794C-4892-9511-B9FB536ACEB1}" xr6:coauthVersionLast="45" xr6:coauthVersionMax="45" xr10:uidLastSave="{00000000-0000-0000-0000-000000000000}"/>
  <bookViews>
    <workbookView xWindow="0" yWindow="5540" windowWidth="28800" windowHeight="15460" xr2:uid="{4C059A4A-9386-41D5-A6CC-88546785B3FF}"/>
  </bookViews>
  <sheets>
    <sheet name="DTF" sheetId="1" r:id="rId1"/>
  </sheets>
  <externalReferences>
    <externalReference r:id="rId2"/>
  </externalReferences>
  <definedNames>
    <definedName name="DTF_AIS">DTF!$B$132:$F$177</definedName>
    <definedName name="DTF_BS">DTF!$B$40:$F$66</definedName>
    <definedName name="DTF_CF">DTF!$B$76:$F$102</definedName>
    <definedName name="DTF_OS">DTF!$B$5:$F$32</definedName>
    <definedName name="DTF_POBOS">DTF!$B$187:$E$195</definedName>
    <definedName name="DTF_SOCIE">DTF!$B$110:$G$123</definedName>
    <definedName name="Z_1E22793F_7D54_4538_BCC1_F3E3EFE1C9A8_.wvu.Cols" localSheetId="0" hidden="1">DTF!#REF!</definedName>
    <definedName name="Z_1E22793F_7D54_4538_BCC1_F3E3EFE1C9A8_.wvu.Rows" localSheetId="0" hidden="1">DTF!$12:$12,DTF!#REF!,DTF!#REF!,DTF!#REF!,DTF!$45:$45,DTF!#REF!,DTF!#REF!,DTF!#REF!,DTF!#REF!,DTF!#REF!,DTF!#REF!,DTF!#REF!,DTF!#REF!,DTF!#REF!,DTF!#REF!,DTF!$153:$153,DTF!#REF!,DTF!$159:$159,DTF!#REF!</definedName>
    <definedName name="Z_EE1B9ABB_D7B1_405E_A356_6F285B44F46A_.wvu.Cols" localSheetId="0" hidden="1">DTF!#REF!</definedName>
    <definedName name="Z_EE1B9ABB_D7B1_405E_A356_6F285B44F46A_.wvu.Rows" localSheetId="0" hidden="1">DTF!$12:$12,DTF!#REF!,DTF!#REF!,DTF!#REF!,DTF!$45:$45,DTF!#REF!,DTF!#REF!,DTF!#REF!,DTF!#REF!,DTF!#REF!,DTF!#REF!,DTF!#REF!,DTF!#REF!,DTF!#REF!,DTF!#REF!,DTF!$153:$153,DTF!#REF!,DTF!$159:$159,DTF!#REF!</definedName>
    <definedName name="Z_F6B49FAF_203A_426E_B1C9_32AE11D2EFF1_.wvu.Cols" localSheetId="0" hidden="1">DTF!#REF!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7" i="1" l="1"/>
  <c r="D187" i="1"/>
  <c r="C187" i="1"/>
  <c r="F132" i="1"/>
  <c r="E132" i="1"/>
  <c r="D132" i="1"/>
  <c r="C132" i="1"/>
  <c r="B120" i="1"/>
  <c r="B117" i="1"/>
  <c r="B114" i="1"/>
  <c r="B111" i="1"/>
  <c r="F76" i="1"/>
  <c r="E76" i="1"/>
  <c r="D76" i="1"/>
  <c r="C76" i="1"/>
  <c r="F40" i="1"/>
  <c r="E40" i="1"/>
  <c r="D40" i="1"/>
  <c r="C40" i="1"/>
  <c r="F5" i="1"/>
  <c r="E5" i="1"/>
  <c r="D5" i="1"/>
  <c r="C5" i="1"/>
</calcChain>
</file>

<file path=xl/sharedStrings.xml><?xml version="1.0" encoding="utf-8"?>
<sst xmlns="http://schemas.openxmlformats.org/spreadsheetml/2006/main" count="296" uniqueCount="117">
  <si>
    <t>($ million)</t>
  </si>
  <si>
    <t xml:space="preserve"> </t>
  </si>
  <si>
    <t>actual</t>
  </si>
  <si>
    <t>budget</t>
  </si>
  <si>
    <t>revised</t>
  </si>
  <si>
    <t xml:space="preserve">Net result from continuing operations </t>
  </si>
  <si>
    <t>Income from transactions</t>
  </si>
  <si>
    <r>
      <t>Output appropriations</t>
    </r>
    <r>
      <rPr>
        <vertAlign val="superscript"/>
        <sz val="10"/>
        <rFont val="Calibri"/>
        <family val="2"/>
      </rPr>
      <t>(a)</t>
    </r>
  </si>
  <si>
    <t>Special appropriations</t>
  </si>
  <si>
    <t>Interest</t>
  </si>
  <si>
    <t>Sale of goods and services</t>
  </si>
  <si>
    <t>Grants</t>
  </si>
  <si>
    <t>Other income</t>
  </si>
  <si>
    <t>Total income from transactions</t>
  </si>
  <si>
    <t>Expenses from transactions</t>
  </si>
  <si>
    <t>Employee benefits</t>
  </si>
  <si>
    <t>Depreciation</t>
  </si>
  <si>
    <t>Interest expense</t>
  </si>
  <si>
    <t>Grants and other transfers</t>
  </si>
  <si>
    <r>
      <t>Capital Assets Charge</t>
    </r>
    <r>
      <rPr>
        <vertAlign val="superscript"/>
        <sz val="10"/>
        <rFont val="Calibri"/>
        <family val="2"/>
      </rPr>
      <t>(a)</t>
    </r>
  </si>
  <si>
    <t>Other operating expenses</t>
  </si>
  <si>
    <t>Total expenses from transactions</t>
  </si>
  <si>
    <t>Net result from transactions (net operating balance)</t>
  </si>
  <si>
    <t>Other economic flows included in net result</t>
  </si>
  <si>
    <t>Net gain/(loss) on non-financial assets</t>
  </si>
  <si>
    <t>Net gain/(loss) on financial instruments and statutory receivables/payables</t>
  </si>
  <si>
    <t>Other gains/(losses) from economic flows</t>
  </si>
  <si>
    <t>Total other economic flows included in net result</t>
  </si>
  <si>
    <t>Net result</t>
  </si>
  <si>
    <t>Other economic flows – other comprehensive income</t>
  </si>
  <si>
    <t>Changes in non-financial assets revaluation surplus</t>
  </si>
  <si>
    <t>Financial assets available-for-sale reserve</t>
  </si>
  <si>
    <t>Other</t>
  </si>
  <si>
    <t>Total other economic flows – other comprehensive income</t>
  </si>
  <si>
    <t>Comprehensive result</t>
  </si>
  <si>
    <t>Sources: Department of Treasury and Finance</t>
  </si>
  <si>
    <t>Assets</t>
  </si>
  <si>
    <t>Financial assets</t>
  </si>
  <si>
    <t>Cash and deposits</t>
  </si>
  <si>
    <t>Other financial assets</t>
  </si>
  <si>
    <t>Receivables from government</t>
  </si>
  <si>
    <t>Other receivables</t>
  </si>
  <si>
    <t>Total financial assets</t>
  </si>
  <si>
    <t>Non-financial assets</t>
  </si>
  <si>
    <t>Inventories</t>
  </si>
  <si>
    <t>Property, plant and equipment</t>
  </si>
  <si>
    <t>Intangible assets</t>
  </si>
  <si>
    <t>Total non-financial assets</t>
  </si>
  <si>
    <t>Total assets</t>
  </si>
  <si>
    <t>Liabilities</t>
  </si>
  <si>
    <t>Payables</t>
  </si>
  <si>
    <t>Borrowings</t>
  </si>
  <si>
    <t>Provisions</t>
  </si>
  <si>
    <t>Total liabilities</t>
  </si>
  <si>
    <t>Net assets</t>
  </si>
  <si>
    <t>Equity</t>
  </si>
  <si>
    <t>Accumulated surplus/(deficit)</t>
  </si>
  <si>
    <t>Reserves</t>
  </si>
  <si>
    <t>Contributed capital</t>
  </si>
  <si>
    <t>Total equity</t>
  </si>
  <si>
    <t>Cash flows from operating activities</t>
  </si>
  <si>
    <t>Receipts</t>
  </si>
  <si>
    <r>
      <t>Receipts from Government</t>
    </r>
    <r>
      <rPr>
        <vertAlign val="superscript"/>
        <sz val="10"/>
        <rFont val="Calibri"/>
        <family val="2"/>
      </rPr>
      <t>(a)</t>
    </r>
  </si>
  <si>
    <t>Interest received</t>
  </si>
  <si>
    <t>Other receipts</t>
  </si>
  <si>
    <t>Total receipts</t>
  </si>
  <si>
    <t xml:space="preserve">Payments </t>
  </si>
  <si>
    <t>Payments of grants and other transfers</t>
  </si>
  <si>
    <t>Payments to suppliers and employees</t>
  </si>
  <si>
    <t>Interest and other costs of finance paid</t>
  </si>
  <si>
    <t>Total payments</t>
  </si>
  <si>
    <t>Net cash flows from/(used in) operating activities</t>
  </si>
  <si>
    <t>Cash flows from investing activities</t>
  </si>
  <si>
    <t>Payments for non-financial assets</t>
  </si>
  <si>
    <t>Proceeds from sale of non-financial assets</t>
  </si>
  <si>
    <t>Net cash flow from/(used in) investing activities</t>
  </si>
  <si>
    <t>Cash flows from financing activities</t>
  </si>
  <si>
    <t>Owner contributions by State Government</t>
  </si>
  <si>
    <t>Repayment of leases and service concession liabilities</t>
  </si>
  <si>
    <t>Net borrowings</t>
  </si>
  <si>
    <t>Net cash flows from/(used in) financing activities</t>
  </si>
  <si>
    <t>Net increase/(decrease) in cash and cash equivalents</t>
  </si>
  <si>
    <t>Cash and cash equivalents at the beginning of the financial year</t>
  </si>
  <si>
    <t>Cash and cash equivalents at the end of the financial year</t>
  </si>
  <si>
    <t>Contributions by owner</t>
  </si>
  <si>
    <t>Revaluation surplus</t>
  </si>
  <si>
    <t xml:space="preserve">Total equity </t>
  </si>
  <si>
    <t>Other reserves</t>
  </si>
  <si>
    <t>Transactions with owners in their capacity as owners</t>
  </si>
  <si>
    <t>Closing balance 30 June 2021 (budget)</t>
  </si>
  <si>
    <t>Administered income</t>
  </si>
  <si>
    <r>
      <t>Appropriations – payments made on behalf of the State</t>
    </r>
    <r>
      <rPr>
        <vertAlign val="superscript"/>
        <sz val="10"/>
        <rFont val="Calibri"/>
        <family val="2"/>
      </rPr>
      <t>(a)</t>
    </r>
  </si>
  <si>
    <t>Total administered income</t>
  </si>
  <si>
    <t>Administered expenses</t>
  </si>
  <si>
    <t>Expenses on behalf of the State</t>
  </si>
  <si>
    <t>Payments into the Consolidated Fund</t>
  </si>
  <si>
    <t>Total administered expenses</t>
  </si>
  <si>
    <t>Income less expenses</t>
  </si>
  <si>
    <t>Remeasurement of superannuation defined benefit plans</t>
  </si>
  <si>
    <t>Administered assets</t>
  </si>
  <si>
    <t>Receivables</t>
  </si>
  <si>
    <t>Total administered assets</t>
  </si>
  <si>
    <t>Administered liabilities</t>
  </si>
  <si>
    <t>Total administered liabilities</t>
  </si>
  <si>
    <t>Advance to Treasurer Appropriation</t>
  </si>
  <si>
    <t>Superannuation and pension payments</t>
  </si>
  <si>
    <t>Current and capital grants</t>
  </si>
  <si>
    <t xml:space="preserve">Operating supplies and consumables </t>
  </si>
  <si>
    <t>Total</t>
  </si>
  <si>
    <t>Table 3.9.1: Comprehensive operating statement</t>
  </si>
  <si>
    <t>..</t>
  </si>
  <si>
    <t>Source: Department of Treasury and Finance
Note:
(a) The Capital Assets Charge (CAC) policy is discontinued from the 2021-22 budget. The removal of CAC reduces departmental output appropriations and CAC expenses by the same amount.</t>
  </si>
  <si>
    <t>Table 3.9.2: Balance sheet</t>
  </si>
  <si>
    <t>Table 3.9.3: Statement of cash flows</t>
  </si>
  <si>
    <t>Table 3.9.4: Statement of changes in equity</t>
  </si>
  <si>
    <t>Table 3.9.5: Administered items statement</t>
  </si>
  <si>
    <t>Table 3.9.6: Payments made on behalf of the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</si>
</sst>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.0,,;\(#\ ##0.0,,\);.."/>
    <numFmt numFmtId="165" formatCode="#\ ##0;\(#\ ##0\);.."/>
    <numFmt numFmtId="166" formatCode="#\ ##0.0;\(#\ ##0.0\);.."/>
  </numFmts>
  <fonts count="12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vertAlign val="superscript"/>
      <sz val="10"/>
      <name val="Calibri"/>
      <family val="2"/>
    </font>
    <font>
      <b/>
      <sz val="10"/>
      <color indexed="45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b/>
      <i/>
      <sz val="10"/>
      <name val="Calibri"/>
      <family val="2"/>
    </font>
    <font>
      <i/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/>
    <xf numFmtId="164" fontId="1" fillId="2" borderId="0" xfId="0" applyNumberFormat="1" applyFont="1" applyFill="1"/>
    <xf numFmtId="164" fontId="2" fillId="2" borderId="0" xfId="0" applyNumberFormat="1" applyFont="1" applyFill="1"/>
    <xf numFmtId="0" fontId="2" fillId="0" borderId="0" xfId="0" applyFont="1"/>
    <xf numFmtId="0" fontId="4" fillId="3" borderId="2" xfId="0" applyFont="1" applyFill="1" applyBorder="1" applyAlignment="1">
      <alignment vertical="top"/>
    </xf>
    <xf numFmtId="0" fontId="5" fillId="4" borderId="2" xfId="0" applyFont="1" applyFill="1" applyBorder="1" applyAlignment="1">
      <alignment horizontal="right"/>
    </xf>
    <xf numFmtId="0" fontId="4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right"/>
    </xf>
    <xf numFmtId="0" fontId="1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5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1" fillId="0" borderId="2" xfId="0" applyFont="1" applyBorder="1" applyAlignment="1">
      <alignment vertical="top"/>
    </xf>
    <xf numFmtId="165" fontId="1" fillId="0" borderId="2" xfId="0" applyNumberFormat="1" applyFont="1" applyBorder="1" applyAlignment="1">
      <alignment vertical="top"/>
    </xf>
    <xf numFmtId="166" fontId="2" fillId="0" borderId="0" xfId="0" applyNumberFormat="1" applyFont="1" applyAlignment="1">
      <alignment vertical="top"/>
    </xf>
    <xf numFmtId="0" fontId="1" fillId="0" borderId="4" xfId="0" applyFont="1" applyBorder="1" applyAlignment="1">
      <alignment vertical="top"/>
    </xf>
    <xf numFmtId="165" fontId="1" fillId="0" borderId="4" xfId="0" applyNumberFormat="1" applyFont="1" applyBorder="1" applyAlignment="1">
      <alignment vertical="top"/>
    </xf>
    <xf numFmtId="0" fontId="1" fillId="0" borderId="5" xfId="0" applyFont="1" applyBorder="1" applyAlignment="1">
      <alignment vertical="top"/>
    </xf>
    <xf numFmtId="165" fontId="1" fillId="2" borderId="5" xfId="0" applyNumberFormat="1" applyFont="1" applyFill="1" applyBorder="1" applyAlignment="1">
      <alignment vertical="top"/>
    </xf>
    <xf numFmtId="166" fontId="1" fillId="0" borderId="0" xfId="0" applyNumberFormat="1" applyFont="1" applyAlignment="1">
      <alignment vertical="top"/>
    </xf>
    <xf numFmtId="0" fontId="2" fillId="0" borderId="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165" fontId="1" fillId="0" borderId="0" xfId="0" applyNumberFormat="1" applyFont="1" applyAlignment="1">
      <alignment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/>
    <xf numFmtId="165" fontId="1" fillId="0" borderId="5" xfId="0" applyNumberFormat="1" applyFont="1" applyBorder="1"/>
    <xf numFmtId="166" fontId="3" fillId="2" borderId="0" xfId="0" applyNumberFormat="1" applyFont="1" applyFill="1"/>
    <xf numFmtId="164" fontId="1" fillId="0" borderId="0" xfId="0" applyNumberFormat="1" applyFont="1"/>
    <xf numFmtId="0" fontId="3" fillId="2" borderId="0" xfId="0" applyFont="1" applyFill="1"/>
    <xf numFmtId="3" fontId="7" fillId="2" borderId="0" xfId="0" applyNumberFormat="1" applyFont="1" applyFill="1"/>
    <xf numFmtId="49" fontId="4" fillId="3" borderId="7" xfId="0" applyNumberFormat="1" applyFont="1" applyFill="1" applyBorder="1" applyAlignment="1">
      <alignment vertical="top"/>
    </xf>
    <xf numFmtId="49" fontId="5" fillId="3" borderId="0" xfId="0" applyNumberFormat="1" applyFont="1" applyFill="1" applyAlignment="1">
      <alignment horizontal="right"/>
    </xf>
    <xf numFmtId="49" fontId="5" fillId="3" borderId="8" xfId="0" applyNumberFormat="1" applyFont="1" applyFill="1" applyBorder="1" applyAlignment="1">
      <alignment horizontal="right"/>
    </xf>
    <xf numFmtId="49" fontId="4" fillId="3" borderId="3" xfId="0" applyNumberFormat="1" applyFont="1" applyFill="1" applyBorder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6" xfId="0" applyFont="1" applyBorder="1" applyAlignment="1">
      <alignment vertical="top"/>
    </xf>
    <xf numFmtId="165" fontId="1" fillId="0" borderId="6" xfId="0" applyNumberFormat="1" applyFont="1" applyBorder="1" applyAlignment="1">
      <alignment vertical="top"/>
    </xf>
    <xf numFmtId="165" fontId="0" fillId="2" borderId="0" xfId="0" applyNumberFormat="1" applyFill="1"/>
    <xf numFmtId="0" fontId="1" fillId="0" borderId="0" xfId="0" applyFont="1"/>
    <xf numFmtId="0" fontId="1" fillId="0" borderId="6" xfId="0" applyFont="1" applyBorder="1" applyAlignment="1">
      <alignment vertical="center"/>
    </xf>
    <xf numFmtId="0" fontId="2" fillId="2" borderId="1" xfId="0" applyFont="1" applyFill="1" applyBorder="1" applyAlignment="1">
      <alignment vertical="top"/>
    </xf>
    <xf numFmtId="165" fontId="2" fillId="2" borderId="0" xfId="0" applyNumberFormat="1" applyFont="1" applyFill="1" applyAlignment="1">
      <alignment vertical="top"/>
    </xf>
    <xf numFmtId="0" fontId="1" fillId="2" borderId="5" xfId="0" applyFont="1" applyFill="1" applyBorder="1"/>
    <xf numFmtId="165" fontId="1" fillId="2" borderId="6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164" fontId="8" fillId="2" borderId="0" xfId="0" applyNumberFormat="1" applyFont="1" applyFill="1"/>
    <xf numFmtId="0" fontId="8" fillId="2" borderId="0" xfId="0" applyFont="1" applyFill="1"/>
    <xf numFmtId="0" fontId="2" fillId="2" borderId="0" xfId="0" applyFont="1" applyFill="1"/>
    <xf numFmtId="0" fontId="5" fillId="3" borderId="4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/>
    </xf>
    <xf numFmtId="165" fontId="1" fillId="2" borderId="0" xfId="0" applyNumberFormat="1" applyFont="1" applyFill="1" applyAlignment="1">
      <alignment vertical="top"/>
    </xf>
    <xf numFmtId="165" fontId="1" fillId="2" borderId="2" xfId="0" applyNumberFormat="1" applyFont="1" applyFill="1" applyBorder="1" applyAlignment="1">
      <alignment vertical="top"/>
    </xf>
    <xf numFmtId="165" fontId="1" fillId="2" borderId="6" xfId="0" applyNumberFormat="1" applyFont="1" applyFill="1" applyBorder="1" applyAlignment="1">
      <alignment vertical="top"/>
    </xf>
    <xf numFmtId="0" fontId="4" fillId="3" borderId="0" xfId="0" applyFont="1" applyFill="1" applyAlignment="1">
      <alignment vertical="top"/>
    </xf>
    <xf numFmtId="0" fontId="9" fillId="5" borderId="0" xfId="0" applyFont="1" applyFill="1"/>
    <xf numFmtId="165" fontId="1" fillId="0" borderId="5" xfId="0" applyNumberFormat="1" applyFont="1" applyBorder="1" applyAlignment="1">
      <alignment vertical="top"/>
    </xf>
    <xf numFmtId="0" fontId="5" fillId="3" borderId="0" xfId="0" applyFont="1" applyFill="1" applyAlignment="1">
      <alignment vertical="top"/>
    </xf>
    <xf numFmtId="0" fontId="5" fillId="3" borderId="2" xfId="0" applyFont="1" applyFill="1" applyBorder="1" applyAlignment="1">
      <alignment horizontal="right" vertical="top"/>
    </xf>
    <xf numFmtId="0" fontId="5" fillId="3" borderId="0" xfId="0" applyFont="1" applyFill="1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0" fontId="11" fillId="2" borderId="0" xfId="0" applyFont="1" applyFill="1"/>
    <xf numFmtId="0" fontId="11" fillId="2" borderId="9" xfId="0" applyFont="1" applyFill="1" applyBorder="1" applyAlignment="1">
      <alignment horizontal="left" wrapText="1"/>
    </xf>
    <xf numFmtId="164" fontId="10" fillId="2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Link_2021-22%20BP5%20Ch3%20DFS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Adjustments log - old"/>
      <sheetName val="Department_list"/>
      <sheetName val="Adjustments log"/>
      <sheetName val="DET"/>
      <sheetName val="DELWP"/>
      <sheetName val="DOH "/>
      <sheetName val="DFFH"/>
      <sheetName val="DJCS"/>
      <sheetName val="DPC"/>
      <sheetName val="DTF"/>
      <sheetName val="Courts"/>
      <sheetName val="PARL_VAGO"/>
      <sheetName val="PARL"/>
      <sheetName val="VAGO"/>
      <sheetName val="DOT"/>
      <sheetName val="DJPR"/>
      <sheetName val="DJCS only"/>
      <sheetName val="Police"/>
      <sheetName val="Parl ex VAGO"/>
      <sheetName val="VO Only"/>
      <sheetName val="IBAC Only"/>
      <sheetName val="VI Only"/>
      <sheetName val="PBO Only"/>
      <sheetName val="VAGO only"/>
      <sheetName val="DHS-not used"/>
      <sheetName val="DTPLI-not used"/>
      <sheetName val="Input OS"/>
      <sheetName val="Input BS"/>
      <sheetName val="Input CF"/>
      <sheetName val="S_CONT_SOCIE"/>
      <sheetName val="S_POBOS"/>
      <sheetName val="S_CONT_OS"/>
      <sheetName val="S_CONT_BS"/>
      <sheetName val="S_CONT_CF"/>
      <sheetName val="S_ADMIN_OS"/>
      <sheetName val="S_ADMIN_BS"/>
      <sheetName val="TEMPLATE"/>
      <sheetName val="S_CONT_OS (PAST)"/>
      <sheetName val="S_CONT_BS (PAST)"/>
      <sheetName val="S_CONT_CF (PAST)"/>
      <sheetName val="S_ADMIN_OS (PAST)"/>
      <sheetName val="S_ADMIN_BS (PAST)"/>
      <sheetName val="Sheet2"/>
      <sheetName val="S_CONT_OS (MYFR)-dont use"/>
      <sheetName val="S_CONT_CF (MYFR)-dont use"/>
      <sheetName val="S_CONT_SOCIE (PAST)-dont use"/>
    </sheetNames>
    <sheetDataSet>
      <sheetData sheetId="0"/>
      <sheetData sheetId="1"/>
      <sheetData sheetId="2">
        <row r="2">
          <cell r="O2" t="str">
            <v>2021-22</v>
          </cell>
        </row>
        <row r="3">
          <cell r="O3" t="str">
            <v>2020-21</v>
          </cell>
        </row>
        <row r="4">
          <cell r="O4" t="str">
            <v>2020-21</v>
          </cell>
        </row>
        <row r="5">
          <cell r="O5" t="str">
            <v>2019-20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625DB-AB64-4B64-9A01-83AE083FC719}">
  <sheetPr published="0">
    <pageSetUpPr fitToPage="1"/>
  </sheetPr>
  <dimension ref="B1:H199"/>
  <sheetViews>
    <sheetView showGridLines="0" tabSelected="1" topLeftCell="A163" zoomScale="85" zoomScaleNormal="85" zoomScaleSheetLayoutView="25" zoomScalePageLayoutView="80" workbookViewId="0">
      <selection activeCell="D152" sqref="D152"/>
    </sheetView>
  </sheetViews>
  <sheetFormatPr defaultColWidth="8.81640625" defaultRowHeight="14.5" outlineLevelRow="1" x14ac:dyDescent="0.35"/>
  <cols>
    <col min="2" max="2" width="86.453125" customWidth="1"/>
    <col min="3" max="6" width="16.453125" customWidth="1"/>
    <col min="7" max="7" width="10.1796875" customWidth="1"/>
  </cols>
  <sheetData>
    <row r="1" spans="2:7" ht="37.5" customHeight="1" x14ac:dyDescent="0.35">
      <c r="B1" s="1"/>
      <c r="C1" s="1"/>
      <c r="D1" s="1"/>
      <c r="E1" s="1"/>
      <c r="F1" s="1"/>
      <c r="G1" s="1"/>
    </row>
    <row r="2" spans="2:7" x14ac:dyDescent="0.35">
      <c r="B2" s="2" t="s">
        <v>109</v>
      </c>
      <c r="C2" s="3"/>
      <c r="D2" s="3"/>
      <c r="E2" s="3"/>
      <c r="F2" s="3"/>
      <c r="G2" s="1"/>
    </row>
    <row r="3" spans="2:7" x14ac:dyDescent="0.35">
      <c r="B3" s="2"/>
      <c r="C3" s="3"/>
      <c r="D3" s="3"/>
      <c r="E3" s="3"/>
      <c r="F3" s="3"/>
      <c r="G3" s="1"/>
    </row>
    <row r="4" spans="2:7" x14ac:dyDescent="0.35">
      <c r="B4" s="65" t="s">
        <v>0</v>
      </c>
      <c r="C4" s="65"/>
      <c r="D4" s="65"/>
      <c r="E4" s="65"/>
      <c r="F4" s="65"/>
      <c r="G4" s="1"/>
    </row>
    <row r="5" spans="2:7" x14ac:dyDescent="0.35">
      <c r="B5" s="5" t="s">
        <v>1</v>
      </c>
      <c r="C5" s="6" t="str">
        <f>[1]Department_list!$O$5</f>
        <v>2019-20</v>
      </c>
      <c r="D5" s="6" t="str">
        <f>[1]Department_list!$O$4</f>
        <v>2020-21</v>
      </c>
      <c r="E5" s="6" t="str">
        <f>[1]Department_list!$O$3</f>
        <v>2020-21</v>
      </c>
      <c r="F5" s="6" t="str">
        <f>[1]Department_list!$O$2</f>
        <v>2021-22</v>
      </c>
      <c r="G5" s="1"/>
    </row>
    <row r="6" spans="2:7" x14ac:dyDescent="0.35">
      <c r="B6" s="7" t="s">
        <v>1</v>
      </c>
      <c r="C6" s="8" t="s">
        <v>2</v>
      </c>
      <c r="D6" s="8" t="s">
        <v>3</v>
      </c>
      <c r="E6" s="8" t="s">
        <v>4</v>
      </c>
      <c r="F6" s="8" t="s">
        <v>3</v>
      </c>
      <c r="G6" s="1"/>
    </row>
    <row r="7" spans="2:7" ht="15" customHeight="1" x14ac:dyDescent="0.35">
      <c r="B7" s="9" t="s">
        <v>5</v>
      </c>
      <c r="C7" s="10" t="s">
        <v>1</v>
      </c>
      <c r="D7" s="10" t="s">
        <v>1</v>
      </c>
      <c r="E7" s="10" t="s">
        <v>1</v>
      </c>
      <c r="F7" s="10" t="s">
        <v>1</v>
      </c>
      <c r="G7" s="1"/>
    </row>
    <row r="8" spans="2:7" ht="17.149999999999999" customHeight="1" x14ac:dyDescent="0.35">
      <c r="B8" s="9" t="s">
        <v>6</v>
      </c>
      <c r="C8" s="10" t="s">
        <v>1</v>
      </c>
      <c r="D8" s="10" t="s">
        <v>1</v>
      </c>
      <c r="E8" s="10" t="s">
        <v>1</v>
      </c>
      <c r="F8" s="10" t="s">
        <v>1</v>
      </c>
      <c r="G8" s="1"/>
    </row>
    <row r="9" spans="2:7" ht="15" x14ac:dyDescent="0.35">
      <c r="B9" s="4" t="s">
        <v>7</v>
      </c>
      <c r="C9" s="11">
        <v>441.28673574999999</v>
      </c>
      <c r="D9" s="11">
        <v>633.06933101000004</v>
      </c>
      <c r="E9" s="11">
        <v>539.28348200999994</v>
      </c>
      <c r="F9" s="11">
        <v>587.83859428000005</v>
      </c>
      <c r="G9" s="1"/>
    </row>
    <row r="10" spans="2:7" x14ac:dyDescent="0.35">
      <c r="B10" s="12" t="s">
        <v>9</v>
      </c>
      <c r="C10" s="11">
        <v>0.66616713000000005</v>
      </c>
      <c r="D10" s="11">
        <v>0</v>
      </c>
      <c r="E10" s="11">
        <v>0</v>
      </c>
      <c r="F10" s="11">
        <v>0</v>
      </c>
      <c r="G10" s="1"/>
    </row>
    <row r="11" spans="2:7" x14ac:dyDescent="0.35">
      <c r="B11" s="12" t="s">
        <v>10</v>
      </c>
      <c r="C11" s="11">
        <v>204.38733299</v>
      </c>
      <c r="D11" s="11">
        <v>31.549837419999999</v>
      </c>
      <c r="E11" s="11">
        <v>31.549837419999999</v>
      </c>
      <c r="F11" s="11">
        <v>15.15018504</v>
      </c>
      <c r="G11" s="1"/>
    </row>
    <row r="12" spans="2:7" ht="15" customHeight="1" x14ac:dyDescent="0.35">
      <c r="B12" s="12" t="s">
        <v>11</v>
      </c>
      <c r="C12" s="11">
        <v>8.5947625900000002</v>
      </c>
      <c r="D12" s="11">
        <v>17.263000000000002</v>
      </c>
      <c r="E12" s="11">
        <v>17.56323197</v>
      </c>
      <c r="F12" s="11">
        <v>18.07</v>
      </c>
      <c r="G12" s="1"/>
    </row>
    <row r="13" spans="2:7" x14ac:dyDescent="0.35">
      <c r="B13" s="12" t="s">
        <v>12</v>
      </c>
      <c r="C13" s="11">
        <v>27.966333779999999</v>
      </c>
      <c r="D13" s="11">
        <v>36.734621420000003</v>
      </c>
      <c r="E13" s="11">
        <v>36.734621420000003</v>
      </c>
      <c r="F13" s="11">
        <v>37.27753852</v>
      </c>
      <c r="G13" s="1"/>
    </row>
    <row r="14" spans="2:7" x14ac:dyDescent="0.35">
      <c r="B14" s="13" t="s">
        <v>13</v>
      </c>
      <c r="C14" s="14">
        <v>682.90133223999999</v>
      </c>
      <c r="D14" s="14">
        <v>718.7900397300001</v>
      </c>
      <c r="E14" s="14">
        <v>625.30442269999992</v>
      </c>
      <c r="F14" s="14">
        <v>658.33631784000011</v>
      </c>
      <c r="G14" s="1"/>
    </row>
    <row r="15" spans="2:7" x14ac:dyDescent="0.35">
      <c r="B15" s="9" t="s">
        <v>14</v>
      </c>
      <c r="C15" s="15" t="s">
        <v>1</v>
      </c>
      <c r="D15" s="15" t="s">
        <v>1</v>
      </c>
      <c r="E15" s="15" t="s">
        <v>1</v>
      </c>
      <c r="F15" s="15" t="s">
        <v>1</v>
      </c>
      <c r="G15" s="1"/>
    </row>
    <row r="16" spans="2:7" x14ac:dyDescent="0.35">
      <c r="B16" s="12" t="s">
        <v>15</v>
      </c>
      <c r="C16" s="11">
        <v>272.31472929</v>
      </c>
      <c r="D16" s="11">
        <v>228.12418184000001</v>
      </c>
      <c r="E16" s="11">
        <v>241.76835098999999</v>
      </c>
      <c r="F16" s="11">
        <v>244.88474396999999</v>
      </c>
      <c r="G16" s="1"/>
    </row>
    <row r="17" spans="2:7" x14ac:dyDescent="0.35">
      <c r="B17" s="12" t="s">
        <v>16</v>
      </c>
      <c r="C17" s="11">
        <v>35.931433890000001</v>
      </c>
      <c r="D17" s="11">
        <v>28.043713619999998</v>
      </c>
      <c r="E17" s="11">
        <v>28.043713619999998</v>
      </c>
      <c r="F17" s="11">
        <v>31.788438849999999</v>
      </c>
      <c r="G17" s="1"/>
    </row>
    <row r="18" spans="2:7" x14ac:dyDescent="0.35">
      <c r="B18" s="12" t="s">
        <v>18</v>
      </c>
      <c r="C18" s="11">
        <v>62.514951480000001</v>
      </c>
      <c r="D18" s="11">
        <v>142.18470205</v>
      </c>
      <c r="E18" s="11">
        <v>69.290237829999995</v>
      </c>
      <c r="F18" s="11">
        <v>138.94891200000001</v>
      </c>
      <c r="G18" s="1"/>
    </row>
    <row r="19" spans="2:7" ht="15" x14ac:dyDescent="0.35">
      <c r="B19" s="4" t="s">
        <v>19</v>
      </c>
      <c r="C19" s="11">
        <v>62.950550149999998</v>
      </c>
      <c r="D19" s="11">
        <v>71.454998520000004</v>
      </c>
      <c r="E19" s="11">
        <v>71.454998520000004</v>
      </c>
      <c r="F19" s="11">
        <v>0</v>
      </c>
      <c r="G19" s="1"/>
    </row>
    <row r="20" spans="2:7" x14ac:dyDescent="0.35">
      <c r="B20" s="4" t="s">
        <v>20</v>
      </c>
      <c r="C20" s="11">
        <v>254.48054296000001</v>
      </c>
      <c r="D20" s="11">
        <v>208.33372609</v>
      </c>
      <c r="E20" s="11">
        <v>205.21560413</v>
      </c>
      <c r="F20" s="11">
        <v>237.86783291</v>
      </c>
      <c r="G20" s="1"/>
    </row>
    <row r="21" spans="2:7" x14ac:dyDescent="0.35">
      <c r="B21" s="16" t="s">
        <v>21</v>
      </c>
      <c r="C21" s="17">
        <v>688.19220776999998</v>
      </c>
      <c r="D21" s="17">
        <v>678.14132212000004</v>
      </c>
      <c r="E21" s="17">
        <v>615.77290508999999</v>
      </c>
      <c r="F21" s="17">
        <v>653.48992772999998</v>
      </c>
      <c r="G21" s="1"/>
    </row>
    <row r="22" spans="2:7" ht="15" thickBot="1" x14ac:dyDescent="0.4">
      <c r="B22" s="18" t="s">
        <v>22</v>
      </c>
      <c r="C22" s="19">
        <v>-5.2908755299999939</v>
      </c>
      <c r="D22" s="19">
        <v>40.648717610000062</v>
      </c>
      <c r="E22" s="19">
        <v>9.5315176099999235</v>
      </c>
      <c r="F22" s="19">
        <v>4.8463901100001294</v>
      </c>
      <c r="G22" s="1"/>
    </row>
    <row r="23" spans="2:7" x14ac:dyDescent="0.35">
      <c r="B23" s="9" t="s">
        <v>23</v>
      </c>
      <c r="C23" s="20" t="s">
        <v>1</v>
      </c>
      <c r="D23" s="20" t="s">
        <v>1</v>
      </c>
      <c r="E23" s="20" t="s">
        <v>1</v>
      </c>
      <c r="F23" s="20" t="s">
        <v>1</v>
      </c>
      <c r="G23" s="1"/>
    </row>
    <row r="24" spans="2:7" x14ac:dyDescent="0.35">
      <c r="B24" s="12" t="s">
        <v>24</v>
      </c>
      <c r="C24" s="62" t="s">
        <v>110</v>
      </c>
      <c r="D24" s="11">
        <v>-7.1796766200000004</v>
      </c>
      <c r="E24" s="11">
        <v>-7.1796766200000004</v>
      </c>
      <c r="F24" s="11">
        <v>-7.13</v>
      </c>
    </row>
    <row r="25" spans="2:7" ht="15" customHeight="1" x14ac:dyDescent="0.35">
      <c r="B25" s="21" t="s">
        <v>26</v>
      </c>
      <c r="C25" s="11">
        <v>-1.3119357899999999</v>
      </c>
      <c r="D25" s="62" t="s">
        <v>110</v>
      </c>
      <c r="E25" s="62" t="s">
        <v>110</v>
      </c>
      <c r="F25" s="62" t="s">
        <v>110</v>
      </c>
      <c r="G25" s="1"/>
    </row>
    <row r="26" spans="2:7" x14ac:dyDescent="0.35">
      <c r="B26" s="16" t="s">
        <v>27</v>
      </c>
      <c r="C26" s="17">
        <v>-1.4390569899999999</v>
      </c>
      <c r="D26" s="17">
        <v>-7.1602325300000009</v>
      </c>
      <c r="E26" s="17">
        <v>-7.1602325300000009</v>
      </c>
      <c r="F26" s="17">
        <v>-7.1299906799999997</v>
      </c>
      <c r="G26" s="1"/>
    </row>
    <row r="27" spans="2:7" x14ac:dyDescent="0.35">
      <c r="B27" s="16" t="s">
        <v>28</v>
      </c>
      <c r="C27" s="17">
        <v>-6.729932519999994</v>
      </c>
      <c r="D27" s="17">
        <v>33.488485080000061</v>
      </c>
      <c r="E27" s="17">
        <v>2.3712850799999226</v>
      </c>
      <c r="F27" s="17">
        <v>-2.2836005699998703</v>
      </c>
      <c r="G27" s="1"/>
    </row>
    <row r="28" spans="2:7" x14ac:dyDescent="0.35">
      <c r="B28" s="22" t="s">
        <v>29</v>
      </c>
      <c r="C28" s="23" t="s">
        <v>1</v>
      </c>
      <c r="D28" s="23" t="s">
        <v>1</v>
      </c>
      <c r="E28" s="23" t="s">
        <v>1</v>
      </c>
      <c r="F28" s="23" t="s">
        <v>1</v>
      </c>
      <c r="G28" s="1"/>
    </row>
    <row r="29" spans="2:7" x14ac:dyDescent="0.35">
      <c r="B29" s="24" t="s">
        <v>30</v>
      </c>
      <c r="C29" s="11">
        <v>95.246367699999993</v>
      </c>
      <c r="D29" s="11">
        <v>0</v>
      </c>
      <c r="E29" s="11">
        <v>0</v>
      </c>
      <c r="F29" s="11">
        <v>0</v>
      </c>
      <c r="G29" s="1"/>
    </row>
    <row r="30" spans="2:7" ht="15" customHeight="1" x14ac:dyDescent="0.35">
      <c r="B30" s="25" t="s">
        <v>32</v>
      </c>
      <c r="C30" s="11">
        <v>0</v>
      </c>
      <c r="D30" s="11">
        <v>46.707815619999998</v>
      </c>
      <c r="E30" s="11">
        <v>56.335973459999998</v>
      </c>
      <c r="F30" s="11">
        <v>0</v>
      </c>
      <c r="G30" s="1"/>
    </row>
    <row r="31" spans="2:7" x14ac:dyDescent="0.35">
      <c r="B31" s="26" t="s">
        <v>33</v>
      </c>
      <c r="C31" s="17">
        <v>94.953547449999988</v>
      </c>
      <c r="D31" s="17">
        <v>46.707815619999998</v>
      </c>
      <c r="E31" s="17">
        <v>56.335973459999998</v>
      </c>
      <c r="F31" s="17">
        <v>0</v>
      </c>
      <c r="G31" s="1"/>
    </row>
    <row r="32" spans="2:7" ht="15" thickBot="1" x14ac:dyDescent="0.4">
      <c r="B32" s="27" t="s">
        <v>34</v>
      </c>
      <c r="C32" s="28">
        <v>88.223614929999997</v>
      </c>
      <c r="D32" s="28">
        <v>80.196300700000052</v>
      </c>
      <c r="E32" s="28">
        <v>58.70725853999992</v>
      </c>
      <c r="F32" s="28">
        <v>-2.2836005699998703</v>
      </c>
      <c r="G32" s="1"/>
    </row>
    <row r="33" spans="2:7" ht="48.5" customHeight="1" x14ac:dyDescent="0.35">
      <c r="B33" s="64" t="s">
        <v>111</v>
      </c>
      <c r="C33" s="64"/>
      <c r="D33" s="64"/>
      <c r="E33" s="64"/>
      <c r="F33" s="64"/>
      <c r="G33" s="1"/>
    </row>
    <row r="34" spans="2:7" x14ac:dyDescent="0.35">
      <c r="B34" s="31"/>
      <c r="C34" s="29"/>
      <c r="D34" s="29"/>
      <c r="E34" s="29"/>
      <c r="F34" s="29"/>
      <c r="G34" s="1"/>
    </row>
    <row r="35" spans="2:7" x14ac:dyDescent="0.35">
      <c r="B35" s="1"/>
      <c r="C35" s="1"/>
      <c r="D35" s="1"/>
      <c r="E35" s="1"/>
      <c r="F35" s="1"/>
      <c r="G35" s="1"/>
    </row>
    <row r="36" spans="2:7" x14ac:dyDescent="0.35">
      <c r="B36" s="1"/>
      <c r="C36" s="1"/>
      <c r="D36" s="1"/>
      <c r="E36" s="1"/>
      <c r="F36" s="1"/>
      <c r="G36" s="1"/>
    </row>
    <row r="37" spans="2:7" x14ac:dyDescent="0.35">
      <c r="B37" s="2" t="s">
        <v>112</v>
      </c>
      <c r="C37" s="3"/>
      <c r="D37" s="32"/>
      <c r="E37" s="3"/>
      <c r="F37" s="3"/>
      <c r="G37" s="1"/>
    </row>
    <row r="38" spans="2:7" x14ac:dyDescent="0.35">
      <c r="B38" s="3"/>
      <c r="C38" s="3"/>
      <c r="D38" s="3"/>
      <c r="E38" s="3"/>
      <c r="F38" s="3"/>
      <c r="G38" s="1"/>
    </row>
    <row r="39" spans="2:7" ht="15" customHeight="1" x14ac:dyDescent="0.35">
      <c r="B39" s="65" t="s">
        <v>0</v>
      </c>
      <c r="C39" s="65"/>
      <c r="D39" s="65"/>
      <c r="E39" s="65"/>
      <c r="F39" s="65"/>
      <c r="G39" s="1"/>
    </row>
    <row r="40" spans="2:7" x14ac:dyDescent="0.35">
      <c r="B40" s="33" t="s">
        <v>1</v>
      </c>
      <c r="C40" s="34">
        <f>LEFT([1]Department_list!$O$5,4)+1</f>
        <v>2020</v>
      </c>
      <c r="D40" s="35">
        <f>LEFT([1]Department_list!$O$4,4)+1</f>
        <v>2021</v>
      </c>
      <c r="E40" s="35">
        <f>LEFT([1]Department_list!$O$3,4)+1</f>
        <v>2021</v>
      </c>
      <c r="F40" s="35">
        <f>LEFT([1]Department_list!$O$2,4)+1</f>
        <v>2022</v>
      </c>
      <c r="G40" s="1"/>
    </row>
    <row r="41" spans="2:7" ht="15.75" customHeight="1" x14ac:dyDescent="0.35">
      <c r="B41" s="36" t="s">
        <v>1</v>
      </c>
      <c r="C41" s="8" t="s">
        <v>2</v>
      </c>
      <c r="D41" s="8" t="s">
        <v>3</v>
      </c>
      <c r="E41" s="8" t="s">
        <v>4</v>
      </c>
      <c r="F41" s="8" t="s">
        <v>3</v>
      </c>
      <c r="G41" s="1"/>
    </row>
    <row r="42" spans="2:7" x14ac:dyDescent="0.35">
      <c r="B42" s="9" t="s">
        <v>36</v>
      </c>
      <c r="C42" s="10" t="s">
        <v>1</v>
      </c>
      <c r="D42" s="10" t="s">
        <v>1</v>
      </c>
      <c r="E42" s="10" t="s">
        <v>1</v>
      </c>
      <c r="F42" s="10" t="s">
        <v>1</v>
      </c>
      <c r="G42" s="1"/>
    </row>
    <row r="43" spans="2:7" x14ac:dyDescent="0.35">
      <c r="B43" s="9" t="s">
        <v>37</v>
      </c>
      <c r="C43" s="10" t="s">
        <v>1</v>
      </c>
      <c r="D43" s="10" t="s">
        <v>1</v>
      </c>
      <c r="E43" s="10" t="s">
        <v>1</v>
      </c>
      <c r="F43" s="10" t="s">
        <v>1</v>
      </c>
      <c r="G43" s="1"/>
    </row>
    <row r="44" spans="2:7" x14ac:dyDescent="0.35">
      <c r="B44" s="12" t="s">
        <v>38</v>
      </c>
      <c r="C44" s="11">
        <v>90.335148160000003</v>
      </c>
      <c r="D44" s="11">
        <v>55.122402299999997</v>
      </c>
      <c r="E44" s="11">
        <v>58.344901499999999</v>
      </c>
      <c r="F44" s="11">
        <v>68.02375773</v>
      </c>
      <c r="G44" s="1"/>
    </row>
    <row r="45" spans="2:7" ht="15" customHeight="1" x14ac:dyDescent="0.35">
      <c r="B45" s="12" t="s">
        <v>39</v>
      </c>
      <c r="C45" s="11">
        <v>16.707815570000001</v>
      </c>
      <c r="D45" s="11">
        <v>0</v>
      </c>
      <c r="E45" s="11">
        <v>0</v>
      </c>
      <c r="F45" s="11">
        <v>0</v>
      </c>
      <c r="G45" s="1"/>
    </row>
    <row r="46" spans="2:7" x14ac:dyDescent="0.35">
      <c r="B46" s="37" t="s">
        <v>40</v>
      </c>
      <c r="C46" s="11">
        <v>295.01693385999999</v>
      </c>
      <c r="D46" s="11">
        <v>307.19923445000001</v>
      </c>
      <c r="E46" s="11">
        <v>304.14203444999998</v>
      </c>
      <c r="F46" s="11">
        <v>320.40803779999999</v>
      </c>
      <c r="G46" s="1"/>
    </row>
    <row r="47" spans="2:7" x14ac:dyDescent="0.35">
      <c r="B47" s="37" t="s">
        <v>41</v>
      </c>
      <c r="C47" s="11">
        <v>57.939398339999997</v>
      </c>
      <c r="D47" s="11">
        <v>2.3471737100000016</v>
      </c>
      <c r="E47" s="11">
        <v>32.047173710000003</v>
      </c>
      <c r="F47" s="11">
        <v>31.947173710000001</v>
      </c>
      <c r="G47" s="1"/>
    </row>
    <row r="48" spans="2:7" collapsed="1" x14ac:dyDescent="0.35">
      <c r="B48" s="16" t="s">
        <v>42</v>
      </c>
      <c r="C48" s="17">
        <v>459.99929593000002</v>
      </c>
      <c r="D48" s="17">
        <v>364.66881045999997</v>
      </c>
      <c r="E48" s="17">
        <v>394.53410965999996</v>
      </c>
      <c r="F48" s="17">
        <v>420.37896924</v>
      </c>
      <c r="G48" s="1"/>
    </row>
    <row r="49" spans="2:7" x14ac:dyDescent="0.35">
      <c r="B49" s="9" t="s">
        <v>43</v>
      </c>
      <c r="C49" s="11" t="s">
        <v>1</v>
      </c>
      <c r="D49" s="11" t="s">
        <v>1</v>
      </c>
      <c r="E49" s="11" t="s">
        <v>1</v>
      </c>
      <c r="F49" s="11" t="s">
        <v>1</v>
      </c>
      <c r="G49" s="1"/>
    </row>
    <row r="50" spans="2:7" ht="15" customHeight="1" x14ac:dyDescent="0.35">
      <c r="B50" s="12" t="s">
        <v>44</v>
      </c>
      <c r="C50" s="11">
        <v>49.379570549999997</v>
      </c>
      <c r="D50" s="11">
        <v>49.379570549999997</v>
      </c>
      <c r="E50" s="11">
        <v>49.379570549999997</v>
      </c>
      <c r="F50" s="11">
        <v>49.379570549999997</v>
      </c>
      <c r="G50" s="1"/>
    </row>
    <row r="51" spans="2:7" x14ac:dyDescent="0.35">
      <c r="B51" s="4" t="s">
        <v>45</v>
      </c>
      <c r="C51" s="11">
        <v>924.50662327999999</v>
      </c>
      <c r="D51" s="11">
        <v>940.04908910000006</v>
      </c>
      <c r="E51" s="11">
        <v>940.04908909999995</v>
      </c>
      <c r="F51" s="11">
        <v>1052.4585970000001</v>
      </c>
      <c r="G51" s="1"/>
    </row>
    <row r="52" spans="2:7" x14ac:dyDescent="0.35">
      <c r="B52" s="12" t="s">
        <v>46</v>
      </c>
      <c r="C52" s="11">
        <v>14.85744592</v>
      </c>
      <c r="D52" s="11">
        <v>17.365697999999998</v>
      </c>
      <c r="E52" s="11">
        <v>15.665698000000001</v>
      </c>
      <c r="F52" s="11">
        <v>22.54416316</v>
      </c>
      <c r="G52" s="1"/>
    </row>
    <row r="53" spans="2:7" x14ac:dyDescent="0.35">
      <c r="B53" s="12" t="s">
        <v>32</v>
      </c>
      <c r="C53" s="11">
        <v>37.346671929999999</v>
      </c>
      <c r="D53" s="11">
        <v>3.9598134200000001</v>
      </c>
      <c r="E53" s="11">
        <v>3.9598134200000001</v>
      </c>
      <c r="F53" s="11">
        <v>3.9598134200000001</v>
      </c>
      <c r="G53" s="1"/>
    </row>
    <row r="54" spans="2:7" x14ac:dyDescent="0.35">
      <c r="B54" s="16" t="s">
        <v>47</v>
      </c>
      <c r="C54" s="17">
        <v>1026.09031168</v>
      </c>
      <c r="D54" s="17">
        <v>1010.7541710700001</v>
      </c>
      <c r="E54" s="17">
        <v>1009.0541710700001</v>
      </c>
      <c r="F54" s="17">
        <v>1128.34214413</v>
      </c>
      <c r="G54" s="1"/>
    </row>
    <row r="55" spans="2:7" x14ac:dyDescent="0.35">
      <c r="B55" s="16" t="s">
        <v>48</v>
      </c>
      <c r="C55" s="17">
        <v>1486.08960761</v>
      </c>
      <c r="D55" s="17">
        <v>1375.42298153</v>
      </c>
      <c r="E55" s="17">
        <v>1403.58828073</v>
      </c>
      <c r="F55" s="17">
        <v>1548.72111337</v>
      </c>
      <c r="G55" s="1"/>
    </row>
    <row r="56" spans="2:7" x14ac:dyDescent="0.35">
      <c r="B56" s="9" t="s">
        <v>49</v>
      </c>
      <c r="C56" s="11" t="s">
        <v>1</v>
      </c>
      <c r="D56" s="11" t="s">
        <v>1</v>
      </c>
      <c r="E56" s="11" t="s">
        <v>1</v>
      </c>
      <c r="F56" s="11" t="s">
        <v>1</v>
      </c>
      <c r="G56" s="1"/>
    </row>
    <row r="57" spans="2:7" x14ac:dyDescent="0.35">
      <c r="B57" s="12" t="s">
        <v>50</v>
      </c>
      <c r="C57" s="11">
        <v>147.55614327999999</v>
      </c>
      <c r="D57" s="11">
        <v>33.00954488</v>
      </c>
      <c r="E57" s="11">
        <v>92.009544880000007</v>
      </c>
      <c r="F57" s="11">
        <v>92.009544880000007</v>
      </c>
      <c r="G57" s="1"/>
    </row>
    <row r="58" spans="2:7" x14ac:dyDescent="0.35">
      <c r="B58" s="4" t="s">
        <v>51</v>
      </c>
      <c r="C58" s="11">
        <v>52.823414419999999</v>
      </c>
      <c r="D58" s="11">
        <v>6.2366285599999998</v>
      </c>
      <c r="E58" s="11">
        <v>6.2366285599999998</v>
      </c>
      <c r="F58" s="11">
        <v>4.0848737699999997</v>
      </c>
      <c r="G58" s="1"/>
    </row>
    <row r="59" spans="2:7" x14ac:dyDescent="0.35">
      <c r="B59" s="12" t="s">
        <v>52</v>
      </c>
      <c r="C59" s="11">
        <v>109.84487555</v>
      </c>
      <c r="D59" s="11">
        <v>78.426225369999997</v>
      </c>
      <c r="E59" s="11">
        <v>78.426225369999997</v>
      </c>
      <c r="F59" s="11">
        <v>83.292413370000006</v>
      </c>
      <c r="G59" s="1"/>
    </row>
    <row r="60" spans="2:7" x14ac:dyDescent="0.35">
      <c r="B60" s="16" t="s">
        <v>53</v>
      </c>
      <c r="C60" s="17">
        <v>310.22443325</v>
      </c>
      <c r="D60" s="17">
        <v>117.67239881</v>
      </c>
      <c r="E60" s="17">
        <v>176.67239881</v>
      </c>
      <c r="F60" s="17">
        <v>179.38683202000001</v>
      </c>
      <c r="G60" s="1"/>
    </row>
    <row r="61" spans="2:7" ht="15" thickBot="1" x14ac:dyDescent="0.4">
      <c r="B61" s="38" t="s">
        <v>54</v>
      </c>
      <c r="C61" s="39">
        <v>1175.8651743600001</v>
      </c>
      <c r="D61" s="39">
        <v>1257.75058272</v>
      </c>
      <c r="E61" s="39">
        <v>1226.9158819199999</v>
      </c>
      <c r="F61" s="39">
        <v>1369.3342813500001</v>
      </c>
      <c r="G61" s="1"/>
    </row>
    <row r="62" spans="2:7" x14ac:dyDescent="0.35">
      <c r="B62" s="9" t="s">
        <v>55</v>
      </c>
      <c r="C62" s="11" t="s">
        <v>1</v>
      </c>
      <c r="D62" s="11" t="s">
        <v>1</v>
      </c>
      <c r="E62" s="11" t="s">
        <v>1</v>
      </c>
      <c r="F62" s="11" t="s">
        <v>1</v>
      </c>
      <c r="G62" s="1"/>
    </row>
    <row r="63" spans="2:7" x14ac:dyDescent="0.35">
      <c r="B63" s="12" t="s">
        <v>56</v>
      </c>
      <c r="C63" s="11">
        <v>162.18953954</v>
      </c>
      <c r="D63" s="11">
        <v>252.03149887999996</v>
      </c>
      <c r="E63" s="11">
        <v>220.89679808</v>
      </c>
      <c r="F63" s="11">
        <v>218.61319750999999</v>
      </c>
      <c r="G63" s="1"/>
    </row>
    <row r="64" spans="2:7" x14ac:dyDescent="0.35">
      <c r="B64" s="12" t="s">
        <v>57</v>
      </c>
      <c r="C64" s="11">
        <v>652.18709104000004</v>
      </c>
      <c r="D64" s="11">
        <v>652.18709104000004</v>
      </c>
      <c r="E64" s="11">
        <v>652.18709104000004</v>
      </c>
      <c r="F64" s="11">
        <v>652.18709104000004</v>
      </c>
      <c r="G64" s="1"/>
    </row>
    <row r="65" spans="2:7" x14ac:dyDescent="0.35">
      <c r="B65" s="12" t="s">
        <v>58</v>
      </c>
      <c r="C65" s="11">
        <v>361.48854377999999</v>
      </c>
      <c r="D65" s="11">
        <v>353.53199280000001</v>
      </c>
      <c r="E65" s="11">
        <v>353.83199280000002</v>
      </c>
      <c r="F65" s="11">
        <v>498.53399280000002</v>
      </c>
      <c r="G65" s="1"/>
    </row>
    <row r="66" spans="2:7" ht="15" thickBot="1" x14ac:dyDescent="0.4">
      <c r="B66" s="38" t="s">
        <v>59</v>
      </c>
      <c r="C66" s="39">
        <v>1175.8651743599999</v>
      </c>
      <c r="D66" s="39">
        <v>1257.75058272</v>
      </c>
      <c r="E66" s="39">
        <v>1226.9158819200002</v>
      </c>
      <c r="F66" s="39">
        <v>1369.3342813500001</v>
      </c>
      <c r="G66" s="1"/>
    </row>
    <row r="67" spans="2:7" ht="25" customHeight="1" x14ac:dyDescent="0.35">
      <c r="B67" s="63" t="s">
        <v>35</v>
      </c>
      <c r="C67" s="40"/>
      <c r="D67" s="40"/>
      <c r="E67" s="40"/>
      <c r="F67" s="1"/>
      <c r="G67" s="1"/>
    </row>
    <row r="68" spans="2:7" x14ac:dyDescent="0.35">
      <c r="B68" s="1"/>
      <c r="C68" s="40"/>
      <c r="D68" s="40"/>
      <c r="E68" s="40"/>
      <c r="F68" s="1"/>
      <c r="G68" s="1"/>
    </row>
    <row r="69" spans="2:7" x14ac:dyDescent="0.35">
      <c r="B69" s="1"/>
      <c r="C69" s="40"/>
      <c r="D69" s="40"/>
      <c r="E69" s="40"/>
      <c r="F69" s="1"/>
      <c r="G69" s="1"/>
    </row>
    <row r="70" spans="2:7" x14ac:dyDescent="0.35">
      <c r="B70" s="1"/>
      <c r="C70" s="1"/>
      <c r="D70" s="1"/>
      <c r="E70" s="1"/>
      <c r="F70" s="1"/>
      <c r="G70" s="1"/>
    </row>
    <row r="71" spans="2:7" outlineLevel="1" x14ac:dyDescent="0.35"/>
    <row r="73" spans="2:7" x14ac:dyDescent="0.35">
      <c r="B73" s="2" t="s">
        <v>113</v>
      </c>
      <c r="C73" s="3"/>
      <c r="D73" s="3"/>
      <c r="E73" s="3"/>
      <c r="F73" s="3"/>
      <c r="G73" s="1"/>
    </row>
    <row r="74" spans="2:7" x14ac:dyDescent="0.35">
      <c r="B74" s="3"/>
      <c r="C74" s="3"/>
      <c r="D74" s="3"/>
      <c r="E74" s="3"/>
      <c r="F74" s="3"/>
      <c r="G74" s="1"/>
    </row>
    <row r="75" spans="2:7" ht="17.5" customHeight="1" x14ac:dyDescent="0.35">
      <c r="B75" s="65" t="s">
        <v>0</v>
      </c>
      <c r="C75" s="65"/>
      <c r="D75" s="65"/>
      <c r="E75" s="65"/>
      <c r="F75" s="65"/>
      <c r="G75" s="1"/>
    </row>
    <row r="76" spans="2:7" x14ac:dyDescent="0.35">
      <c r="B76" s="5" t="s">
        <v>1</v>
      </c>
      <c r="C76" s="6" t="str">
        <f>[1]Department_list!$O$5</f>
        <v>2019-20</v>
      </c>
      <c r="D76" s="6" t="str">
        <f>[1]Department_list!$O$4</f>
        <v>2020-21</v>
      </c>
      <c r="E76" s="6" t="str">
        <f>[1]Department_list!$O$3</f>
        <v>2020-21</v>
      </c>
      <c r="F76" s="6" t="str">
        <f>[1]Department_list!$O$2</f>
        <v>2021-22</v>
      </c>
      <c r="G76" s="1"/>
    </row>
    <row r="77" spans="2:7" ht="15.75" customHeight="1" x14ac:dyDescent="0.35">
      <c r="B77" s="7" t="s">
        <v>1</v>
      </c>
      <c r="C77" s="8" t="s">
        <v>2</v>
      </c>
      <c r="D77" s="8" t="s">
        <v>3</v>
      </c>
      <c r="E77" s="8" t="s">
        <v>4</v>
      </c>
      <c r="F77" s="8" t="s">
        <v>3</v>
      </c>
      <c r="G77" s="1"/>
    </row>
    <row r="78" spans="2:7" ht="15" customHeight="1" x14ac:dyDescent="0.35">
      <c r="B78" s="9" t="s">
        <v>60</v>
      </c>
      <c r="C78" s="10" t="s">
        <v>1</v>
      </c>
      <c r="D78" s="10" t="s">
        <v>1</v>
      </c>
      <c r="E78" s="10" t="s">
        <v>1</v>
      </c>
      <c r="F78" s="10" t="s">
        <v>1</v>
      </c>
      <c r="G78" s="1"/>
    </row>
    <row r="79" spans="2:7" x14ac:dyDescent="0.35">
      <c r="B79" s="9" t="s">
        <v>61</v>
      </c>
      <c r="C79" s="10" t="s">
        <v>1</v>
      </c>
      <c r="D79" s="10" t="s">
        <v>1</v>
      </c>
      <c r="E79" s="10" t="s">
        <v>1</v>
      </c>
      <c r="F79" s="10" t="s">
        <v>1</v>
      </c>
      <c r="G79" s="1"/>
    </row>
    <row r="80" spans="2:7" ht="15" x14ac:dyDescent="0.35">
      <c r="B80" s="4" t="s">
        <v>62</v>
      </c>
      <c r="C80" s="11">
        <v>462.23907194999998</v>
      </c>
      <c r="D80" s="11">
        <v>620.88703041999997</v>
      </c>
      <c r="E80" s="11">
        <v>530.15838141999996</v>
      </c>
      <c r="F80" s="11">
        <v>571.57259093000005</v>
      </c>
      <c r="G80" s="1"/>
    </row>
    <row r="81" spans="2:7" x14ac:dyDescent="0.35">
      <c r="B81" s="12" t="s">
        <v>63</v>
      </c>
      <c r="C81" s="11">
        <v>0.66616713000000005</v>
      </c>
      <c r="D81" s="11">
        <v>0</v>
      </c>
      <c r="E81" s="11">
        <v>0</v>
      </c>
      <c r="F81" s="11">
        <v>0</v>
      </c>
      <c r="G81" s="1"/>
    </row>
    <row r="82" spans="2:7" x14ac:dyDescent="0.35">
      <c r="B82" s="21" t="s">
        <v>64</v>
      </c>
      <c r="C82" s="11">
        <v>243.94139354999999</v>
      </c>
      <c r="D82" s="11">
        <v>98.969642140000005</v>
      </c>
      <c r="E82" s="11">
        <v>92.795206239999999</v>
      </c>
      <c r="F82" s="11">
        <v>77.425805560000001</v>
      </c>
      <c r="G82" s="1"/>
    </row>
    <row r="83" spans="2:7" x14ac:dyDescent="0.35">
      <c r="B83" s="9" t="s">
        <v>65</v>
      </c>
      <c r="C83" s="14">
        <v>706.84663263000016</v>
      </c>
      <c r="D83" s="14">
        <v>720.02992243999995</v>
      </c>
      <c r="E83" s="14">
        <v>623.12683753999988</v>
      </c>
      <c r="F83" s="14">
        <v>648.99839649</v>
      </c>
      <c r="G83" s="1"/>
    </row>
    <row r="84" spans="2:7" x14ac:dyDescent="0.35">
      <c r="B84" s="9" t="s">
        <v>66</v>
      </c>
      <c r="C84" s="11" t="s">
        <v>1</v>
      </c>
      <c r="D84" s="11" t="s">
        <v>1</v>
      </c>
      <c r="E84" s="11" t="s">
        <v>1</v>
      </c>
      <c r="F84" s="11" t="s">
        <v>1</v>
      </c>
      <c r="G84" s="1"/>
    </row>
    <row r="85" spans="2:7" x14ac:dyDescent="0.35">
      <c r="B85" s="12" t="s">
        <v>67</v>
      </c>
      <c r="C85" s="11">
        <v>-51.584797620000003</v>
      </c>
      <c r="D85" s="11">
        <v>-149.11278404999999</v>
      </c>
      <c r="E85" s="11">
        <v>-76.218319829999999</v>
      </c>
      <c r="F85" s="11">
        <v>-145.876994</v>
      </c>
      <c r="G85" s="1"/>
    </row>
    <row r="86" spans="2:7" x14ac:dyDescent="0.35">
      <c r="B86" s="12" t="s">
        <v>68</v>
      </c>
      <c r="C86" s="11">
        <v>-537.90736494000009</v>
      </c>
      <c r="D86" s="11">
        <v>-433.22019649999999</v>
      </c>
      <c r="E86" s="11">
        <v>-445.42750515</v>
      </c>
      <c r="F86" s="11">
        <v>-476.60125164999999</v>
      </c>
      <c r="G86" s="1"/>
    </row>
    <row r="87" spans="2:7" ht="15" x14ac:dyDescent="0.35">
      <c r="B87" s="4" t="s">
        <v>19</v>
      </c>
      <c r="C87" s="11">
        <v>-62.950550149999998</v>
      </c>
      <c r="D87" s="11">
        <v>-71.454998520000004</v>
      </c>
      <c r="E87" s="11">
        <v>-71.454998520000004</v>
      </c>
      <c r="F87" s="11">
        <v>0</v>
      </c>
      <c r="G87" s="1"/>
    </row>
    <row r="88" spans="2:7" ht="15" customHeight="1" x14ac:dyDescent="0.35">
      <c r="B88" s="12" t="s">
        <v>69</v>
      </c>
      <c r="C88" s="11">
        <v>-0.85483933000000001</v>
      </c>
      <c r="D88" s="11">
        <v>-2.1715158400000001</v>
      </c>
      <c r="E88" s="11">
        <v>-0.49025595</v>
      </c>
      <c r="F88" s="11">
        <v>-1.2851279099999999</v>
      </c>
      <c r="G88" s="1"/>
    </row>
    <row r="89" spans="2:7" x14ac:dyDescent="0.35">
      <c r="B89" s="16" t="s">
        <v>70</v>
      </c>
      <c r="C89" s="17">
        <v>-653.29755204000014</v>
      </c>
      <c r="D89" s="17">
        <v>-655.95949490999999</v>
      </c>
      <c r="E89" s="17">
        <v>-593.59107945000005</v>
      </c>
      <c r="F89" s="17">
        <v>-623.76337355999999</v>
      </c>
      <c r="G89" s="1"/>
    </row>
    <row r="90" spans="2:7" x14ac:dyDescent="0.35">
      <c r="B90" s="41" t="s">
        <v>71</v>
      </c>
      <c r="C90" s="23">
        <v>53.549080590000017</v>
      </c>
      <c r="D90" s="23">
        <v>64.070427529999961</v>
      </c>
      <c r="E90" s="23">
        <v>29.535758089999831</v>
      </c>
      <c r="F90" s="23">
        <v>25.235022930000014</v>
      </c>
      <c r="G90" s="1"/>
    </row>
    <row r="91" spans="2:7" x14ac:dyDescent="0.35">
      <c r="B91" s="9" t="s">
        <v>72</v>
      </c>
      <c r="C91" s="11" t="s">
        <v>1</v>
      </c>
      <c r="D91" s="11" t="s">
        <v>1</v>
      </c>
      <c r="E91" s="11" t="s">
        <v>1</v>
      </c>
      <c r="F91" s="11" t="s">
        <v>1</v>
      </c>
      <c r="G91" s="1"/>
    </row>
    <row r="92" spans="2:7" x14ac:dyDescent="0.35">
      <c r="B92" s="12" t="s">
        <v>73</v>
      </c>
      <c r="C92" s="11">
        <v>-36.478794129999997</v>
      </c>
      <c r="D92" s="11">
        <v>-138.25195205</v>
      </c>
      <c r="E92" s="11">
        <v>-136.55195114</v>
      </c>
      <c r="F92" s="11">
        <v>-160.62441190999999</v>
      </c>
      <c r="G92" s="1"/>
    </row>
    <row r="93" spans="2:7" ht="15" customHeight="1" x14ac:dyDescent="0.35">
      <c r="B93" s="12" t="s">
        <v>74</v>
      </c>
      <c r="C93" s="11">
        <v>1.5828318800000001</v>
      </c>
      <c r="D93" s="11">
        <v>0</v>
      </c>
      <c r="E93" s="11">
        <v>0</v>
      </c>
      <c r="F93" s="11">
        <v>0</v>
      </c>
      <c r="G93" s="1"/>
    </row>
    <row r="94" spans="2:7" x14ac:dyDescent="0.35">
      <c r="B94" s="13" t="s">
        <v>75</v>
      </c>
      <c r="C94" s="14">
        <v>-35.12278714</v>
      </c>
      <c r="D94" s="14">
        <v>-139.7519527</v>
      </c>
      <c r="E94" s="14">
        <v>-127.55195137</v>
      </c>
      <c r="F94" s="14">
        <v>-160.52441191</v>
      </c>
      <c r="G94" s="1"/>
    </row>
    <row r="95" spans="2:7" x14ac:dyDescent="0.35">
      <c r="B95" s="9" t="s">
        <v>76</v>
      </c>
      <c r="C95" s="11" t="s">
        <v>1</v>
      </c>
      <c r="D95" s="11" t="s">
        <v>1</v>
      </c>
      <c r="E95" s="11" t="s">
        <v>1</v>
      </c>
      <c r="F95" s="11" t="s">
        <v>1</v>
      </c>
      <c r="G95" s="1"/>
    </row>
    <row r="96" spans="2:7" x14ac:dyDescent="0.35">
      <c r="B96" s="12" t="s">
        <v>77</v>
      </c>
      <c r="C96" s="11">
        <v>-4.8484582700000001</v>
      </c>
      <c r="D96" s="11">
        <v>82.38250511999999</v>
      </c>
      <c r="E96" s="11">
        <v>88.939671479999987</v>
      </c>
      <c r="F96" s="11">
        <v>147.12</v>
      </c>
      <c r="G96" s="1"/>
    </row>
    <row r="97" spans="2:7" ht="15.75" customHeight="1" x14ac:dyDescent="0.35">
      <c r="B97" s="4" t="s">
        <v>78</v>
      </c>
      <c r="C97" s="62" t="s">
        <v>110</v>
      </c>
      <c r="D97" s="11">
        <v>-1.9137288100000001</v>
      </c>
      <c r="E97" s="11">
        <v>-1.9137288599999991</v>
      </c>
      <c r="F97" s="11">
        <v>-2.15175479</v>
      </c>
      <c r="G97" s="1"/>
    </row>
    <row r="98" spans="2:7" x14ac:dyDescent="0.35">
      <c r="B98" s="4" t="s">
        <v>79</v>
      </c>
      <c r="C98" s="11">
        <v>6.1790025499999999</v>
      </c>
      <c r="D98" s="11">
        <v>-40</v>
      </c>
      <c r="E98" s="11">
        <v>-21</v>
      </c>
      <c r="F98" s="11">
        <v>0</v>
      </c>
      <c r="G98" s="1"/>
    </row>
    <row r="99" spans="2:7" ht="15" thickBot="1" x14ac:dyDescent="0.4">
      <c r="B99" s="42" t="s">
        <v>80</v>
      </c>
      <c r="C99" s="39">
        <v>1.3109247700000015</v>
      </c>
      <c r="D99" s="39">
        <v>40.468776309999996</v>
      </c>
      <c r="E99" s="39">
        <v>66.025942619999995</v>
      </c>
      <c r="F99" s="39">
        <v>144.96824520999999</v>
      </c>
      <c r="G99" s="1"/>
    </row>
    <row r="100" spans="2:7" x14ac:dyDescent="0.35">
      <c r="B100" s="9" t="s">
        <v>81</v>
      </c>
      <c r="C100" s="23">
        <v>19.737218220000017</v>
      </c>
      <c r="D100" s="23">
        <v>-35.212748860000048</v>
      </c>
      <c r="E100" s="23">
        <v>-31.990250660000171</v>
      </c>
      <c r="F100" s="23">
        <v>9.6788562300000081</v>
      </c>
      <c r="G100" s="1"/>
    </row>
    <row r="101" spans="2:7" x14ac:dyDescent="0.35">
      <c r="B101" s="43" t="s">
        <v>82</v>
      </c>
      <c r="C101" s="44">
        <v>70.59792994</v>
      </c>
      <c r="D101" s="44">
        <v>90.335148160000003</v>
      </c>
      <c r="E101" s="44">
        <v>90.335148160000003</v>
      </c>
      <c r="F101" s="44">
        <v>58.344901499999999</v>
      </c>
      <c r="G101" s="1"/>
    </row>
    <row r="102" spans="2:7" ht="15" thickBot="1" x14ac:dyDescent="0.4">
      <c r="B102" s="45" t="s">
        <v>83</v>
      </c>
      <c r="C102" s="46">
        <v>90.335148160000017</v>
      </c>
      <c r="D102" s="46">
        <v>55.122399299999955</v>
      </c>
      <c r="E102" s="46">
        <v>58.344897499999831</v>
      </c>
      <c r="F102" s="46">
        <v>68.02375773</v>
      </c>
      <c r="G102" s="1"/>
    </row>
    <row r="103" spans="2:7" ht="47.5" customHeight="1" x14ac:dyDescent="0.35">
      <c r="B103" s="64" t="s">
        <v>111</v>
      </c>
      <c r="C103" s="64"/>
      <c r="D103" s="64"/>
      <c r="E103" s="64"/>
      <c r="F103" s="64"/>
      <c r="G103" s="1"/>
    </row>
    <row r="104" spans="2:7" x14ac:dyDescent="0.35">
      <c r="B104" s="1"/>
      <c r="C104" s="1"/>
      <c r="D104" s="1"/>
      <c r="E104" s="1"/>
      <c r="F104" s="1"/>
      <c r="G104" s="1"/>
    </row>
    <row r="105" spans="2:7" x14ac:dyDescent="0.35">
      <c r="B105" s="1"/>
      <c r="C105" s="1"/>
      <c r="D105" s="1"/>
      <c r="E105" s="1"/>
      <c r="F105" s="1"/>
      <c r="G105" s="1"/>
    </row>
    <row r="106" spans="2:7" ht="17.25" customHeight="1" x14ac:dyDescent="0.35">
      <c r="B106" s="1"/>
      <c r="C106" s="1"/>
      <c r="D106" s="1"/>
      <c r="E106" s="1"/>
      <c r="F106" s="1"/>
      <c r="G106" s="1"/>
    </row>
    <row r="107" spans="2:7" ht="15" customHeight="1" x14ac:dyDescent="0.35">
      <c r="B107" s="47" t="s">
        <v>114</v>
      </c>
      <c r="C107" s="48"/>
      <c r="D107" s="49"/>
      <c r="E107" s="49"/>
      <c r="F107" s="50"/>
      <c r="G107" s="50"/>
    </row>
    <row r="108" spans="2:7" ht="15" customHeight="1" x14ac:dyDescent="0.35">
      <c r="B108" s="47"/>
      <c r="C108" s="48"/>
      <c r="D108" s="49"/>
      <c r="E108" s="49"/>
      <c r="F108" s="50"/>
      <c r="G108" s="50"/>
    </row>
    <row r="109" spans="2:7" x14ac:dyDescent="0.35">
      <c r="B109" s="66" t="s">
        <v>0</v>
      </c>
      <c r="C109" s="67"/>
      <c r="D109" s="67"/>
      <c r="E109" s="67"/>
      <c r="F109" s="67"/>
      <c r="G109" s="67"/>
    </row>
    <row r="110" spans="2:7" ht="34.4" customHeight="1" x14ac:dyDescent="0.35">
      <c r="B110" s="5" t="s">
        <v>1</v>
      </c>
      <c r="C110" s="51" t="s">
        <v>56</v>
      </c>
      <c r="D110" s="51" t="s">
        <v>84</v>
      </c>
      <c r="E110" s="51" t="s">
        <v>85</v>
      </c>
      <c r="F110" s="51" t="s">
        <v>87</v>
      </c>
      <c r="G110" s="51" t="s">
        <v>86</v>
      </c>
    </row>
    <row r="111" spans="2:7" x14ac:dyDescent="0.35">
      <c r="B111" s="13" t="str">
        <f>"Opening balance 1 July "&amp;LEFT([1]Department_list!$O$5,4)</f>
        <v>Opening balance 1 July 2019</v>
      </c>
      <c r="C111" s="23">
        <v>169.21229231000001</v>
      </c>
      <c r="D111" s="23">
        <v>365.39559664000001</v>
      </c>
      <c r="E111" s="23">
        <v>556.94072333999998</v>
      </c>
      <c r="F111" s="23">
        <v>0</v>
      </c>
      <c r="G111" s="23">
        <v>1091.5486122899999</v>
      </c>
    </row>
    <row r="112" spans="2:7" x14ac:dyDescent="0.35">
      <c r="B112" s="52" t="s">
        <v>34</v>
      </c>
      <c r="C112" s="44">
        <v>-7.0227527700000003</v>
      </c>
      <c r="D112" s="44">
        <v>0</v>
      </c>
      <c r="E112" s="44">
        <v>95.246367699999993</v>
      </c>
      <c r="F112" s="44">
        <v>0</v>
      </c>
      <c r="G112" s="53">
        <v>88.223614929999997</v>
      </c>
    </row>
    <row r="113" spans="2:7" x14ac:dyDescent="0.35">
      <c r="B113" s="52" t="s">
        <v>88</v>
      </c>
      <c r="C113" s="44">
        <v>0</v>
      </c>
      <c r="D113" s="44">
        <v>-3.9070528599999998</v>
      </c>
      <c r="E113" s="44">
        <v>0</v>
      </c>
      <c r="F113" s="44">
        <v>0</v>
      </c>
      <c r="G113" s="53">
        <v>-3.9070528599999998</v>
      </c>
    </row>
    <row r="114" spans="2:7" x14ac:dyDescent="0.35">
      <c r="B114" s="13" t="str">
        <f>"Closing balance 30 June "&amp;LEFT([1]Department_list!$O$5,4)+1&amp;" (actual)"</f>
        <v>Closing balance 30 June 2020 (actual)</v>
      </c>
      <c r="C114" s="54">
        <v>162.18953954</v>
      </c>
      <c r="D114" s="54">
        <v>361.48854377999999</v>
      </c>
      <c r="E114" s="54">
        <v>652.18709103999993</v>
      </c>
      <c r="F114" s="54">
        <v>0</v>
      </c>
      <c r="G114" s="54">
        <v>1175.8651743599999</v>
      </c>
    </row>
    <row r="115" spans="2:7" x14ac:dyDescent="0.35">
      <c r="B115" s="52" t="s">
        <v>34</v>
      </c>
      <c r="C115" s="44">
        <v>80.196300699999995</v>
      </c>
      <c r="D115" s="44">
        <v>0</v>
      </c>
      <c r="E115" s="44">
        <v>0</v>
      </c>
      <c r="F115" s="44">
        <v>0</v>
      </c>
      <c r="G115" s="53">
        <v>80.196300699999995</v>
      </c>
    </row>
    <row r="116" spans="2:7" x14ac:dyDescent="0.35">
      <c r="B116" s="52" t="s">
        <v>88</v>
      </c>
      <c r="C116" s="44">
        <v>9.6456586399999775</v>
      </c>
      <c r="D116" s="44">
        <v>-7.9565509799999958</v>
      </c>
      <c r="E116" s="44">
        <v>0</v>
      </c>
      <c r="F116" s="44">
        <v>0</v>
      </c>
      <c r="G116" s="53">
        <v>1.6891076599999817</v>
      </c>
    </row>
    <row r="117" spans="2:7" x14ac:dyDescent="0.35">
      <c r="B117" s="13" t="str">
        <f>"Closing balance 30 June "&amp;LEFT([1]Department_list!$O$4,4)+1&amp;" (budget)"</f>
        <v>Closing balance 30 June 2021 (budget)</v>
      </c>
      <c r="C117" s="54">
        <v>252.03149887999996</v>
      </c>
      <c r="D117" s="54">
        <v>353.53199280000001</v>
      </c>
      <c r="E117" s="54">
        <v>652.18709103999993</v>
      </c>
      <c r="F117" s="54">
        <v>0</v>
      </c>
      <c r="G117" s="54">
        <v>1257.7505827199998</v>
      </c>
    </row>
    <row r="118" spans="2:7" x14ac:dyDescent="0.35">
      <c r="B118" s="12" t="s">
        <v>34</v>
      </c>
      <c r="C118" s="44">
        <v>58.707258539999998</v>
      </c>
      <c r="D118" s="44">
        <v>0</v>
      </c>
      <c r="E118" s="44">
        <v>0</v>
      </c>
      <c r="F118" s="44">
        <v>0</v>
      </c>
      <c r="G118" s="53">
        <v>58.707258539999998</v>
      </c>
    </row>
    <row r="119" spans="2:7" x14ac:dyDescent="0.35">
      <c r="B119" s="21" t="s">
        <v>88</v>
      </c>
      <c r="C119" s="44">
        <v>0</v>
      </c>
      <c r="D119" s="44">
        <v>-7.6565509799999596</v>
      </c>
      <c r="E119" s="44">
        <v>0</v>
      </c>
      <c r="F119" s="44">
        <v>0</v>
      </c>
      <c r="G119" s="53">
        <v>-7.6565509799999596</v>
      </c>
    </row>
    <row r="120" spans="2:7" x14ac:dyDescent="0.35">
      <c r="B120" s="9" t="str">
        <f>"Closing balance 30 June "&amp;LEFT([1]Department_list!$O$3,4)+1&amp;" (revised)"</f>
        <v>Closing balance 30 June 2021 (revised)</v>
      </c>
      <c r="C120" s="54">
        <v>220.89679808</v>
      </c>
      <c r="D120" s="54">
        <v>353.83199280000002</v>
      </c>
      <c r="E120" s="54">
        <v>652.18709103999993</v>
      </c>
      <c r="F120" s="54">
        <v>0</v>
      </c>
      <c r="G120" s="54">
        <v>1226.9158819199999</v>
      </c>
    </row>
    <row r="121" spans="2:7" x14ac:dyDescent="0.35">
      <c r="B121" s="52" t="s">
        <v>34</v>
      </c>
      <c r="C121" s="44">
        <v>-2.2836005700000199</v>
      </c>
      <c r="D121" s="44">
        <v>0</v>
      </c>
      <c r="E121" s="44">
        <v>0</v>
      </c>
      <c r="F121" s="44">
        <v>0</v>
      </c>
      <c r="G121" s="53">
        <v>-2.2836005700000199</v>
      </c>
    </row>
    <row r="122" spans="2:7" x14ac:dyDescent="0.35">
      <c r="B122" s="52" t="s">
        <v>88</v>
      </c>
      <c r="C122" s="44">
        <v>0</v>
      </c>
      <c r="D122" s="44">
        <v>144.702</v>
      </c>
      <c r="E122" s="44">
        <v>0</v>
      </c>
      <c r="F122" s="44">
        <v>0</v>
      </c>
      <c r="G122" s="53">
        <v>144.702</v>
      </c>
    </row>
    <row r="123" spans="2:7" ht="15" thickBot="1" x14ac:dyDescent="0.4">
      <c r="B123" s="38" t="s">
        <v>89</v>
      </c>
      <c r="C123" s="55">
        <v>218.61319750999996</v>
      </c>
      <c r="D123" s="55">
        <v>498.53399280000002</v>
      </c>
      <c r="E123" s="55">
        <v>652.18709103999993</v>
      </c>
      <c r="F123" s="55">
        <v>0</v>
      </c>
      <c r="G123" s="55">
        <v>1369.3342813499999</v>
      </c>
    </row>
    <row r="124" spans="2:7" x14ac:dyDescent="0.35">
      <c r="B124" s="63" t="s">
        <v>35</v>
      </c>
      <c r="C124" s="1"/>
      <c r="D124" s="1"/>
      <c r="E124" s="1"/>
      <c r="F124" s="1"/>
      <c r="G124" s="1"/>
    </row>
    <row r="125" spans="2:7" x14ac:dyDescent="0.35">
      <c r="B125" s="1"/>
      <c r="C125" s="1"/>
      <c r="D125" s="1"/>
      <c r="E125" s="1"/>
      <c r="F125" s="1"/>
      <c r="G125" s="1"/>
    </row>
    <row r="126" spans="2:7" x14ac:dyDescent="0.35">
      <c r="B126" s="1"/>
      <c r="C126" s="1"/>
      <c r="D126" s="1"/>
      <c r="E126" s="1"/>
      <c r="F126" s="1"/>
      <c r="G126" s="1"/>
    </row>
    <row r="127" spans="2:7" x14ac:dyDescent="0.35">
      <c r="B127" s="1"/>
      <c r="C127" s="1"/>
      <c r="D127" s="1"/>
      <c r="E127" s="1"/>
      <c r="F127" s="1"/>
      <c r="G127" s="1"/>
    </row>
    <row r="128" spans="2:7" x14ac:dyDescent="0.35">
      <c r="B128" s="1"/>
      <c r="C128" s="1"/>
      <c r="D128" s="1"/>
      <c r="E128" s="1"/>
      <c r="F128" s="1"/>
      <c r="G128" s="1"/>
    </row>
    <row r="129" spans="2:7" x14ac:dyDescent="0.35">
      <c r="B129" s="2" t="s">
        <v>115</v>
      </c>
      <c r="C129" s="48"/>
      <c r="D129" s="3"/>
      <c r="E129" s="3"/>
      <c r="F129" s="3"/>
      <c r="G129" s="1"/>
    </row>
    <row r="130" spans="2:7" x14ac:dyDescent="0.35">
      <c r="B130" s="3"/>
      <c r="C130" s="3"/>
      <c r="D130" s="3"/>
      <c r="E130" s="3"/>
      <c r="F130" s="3"/>
      <c r="G130" s="1"/>
    </row>
    <row r="131" spans="2:7" ht="15" customHeight="1" x14ac:dyDescent="0.35">
      <c r="B131" s="65" t="s">
        <v>0</v>
      </c>
      <c r="C131" s="65"/>
      <c r="D131" s="65"/>
      <c r="E131" s="65"/>
      <c r="F131" s="65"/>
      <c r="G131" s="1"/>
    </row>
    <row r="132" spans="2:7" x14ac:dyDescent="0.35">
      <c r="B132" s="56" t="s">
        <v>1</v>
      </c>
      <c r="C132" s="6" t="str">
        <f>[1]Department_list!$O$5</f>
        <v>2019-20</v>
      </c>
      <c r="D132" s="6" t="str">
        <f>[1]Department_list!$O$4</f>
        <v>2020-21</v>
      </c>
      <c r="E132" s="6" t="str">
        <f>[1]Department_list!$O$3</f>
        <v>2020-21</v>
      </c>
      <c r="F132" s="6" t="str">
        <f>[1]Department_list!$O$2</f>
        <v>2021-22</v>
      </c>
      <c r="G132" s="57"/>
    </row>
    <row r="133" spans="2:7" x14ac:dyDescent="0.35">
      <c r="B133" s="7" t="s">
        <v>1</v>
      </c>
      <c r="C133" s="8" t="s">
        <v>2</v>
      </c>
      <c r="D133" s="8" t="s">
        <v>3</v>
      </c>
      <c r="E133" s="8" t="s">
        <v>4</v>
      </c>
      <c r="F133" s="8" t="s">
        <v>3</v>
      </c>
      <c r="G133" s="57"/>
    </row>
    <row r="134" spans="2:7" ht="15" customHeight="1" x14ac:dyDescent="0.35">
      <c r="B134" s="9" t="s">
        <v>90</v>
      </c>
      <c r="C134" s="10" t="s">
        <v>1</v>
      </c>
      <c r="D134" s="10" t="s">
        <v>1</v>
      </c>
      <c r="E134" s="10" t="s">
        <v>1</v>
      </c>
      <c r="F134" s="10" t="s">
        <v>1</v>
      </c>
      <c r="G134" s="1"/>
    </row>
    <row r="135" spans="2:7" x14ac:dyDescent="0.35">
      <c r="B135" s="12" t="s">
        <v>91</v>
      </c>
      <c r="C135" s="11">
        <v>4730.9437770599998</v>
      </c>
      <c r="D135" s="11">
        <v>16925.038940189999</v>
      </c>
      <c r="E135" s="11">
        <v>7180.0878640000001</v>
      </c>
      <c r="F135" s="11">
        <v>20025.821368730001</v>
      </c>
      <c r="G135" s="1"/>
    </row>
    <row r="136" spans="2:7" x14ac:dyDescent="0.35">
      <c r="B136" s="12" t="s">
        <v>8</v>
      </c>
      <c r="C136" s="11">
        <v>2554.4530697700002</v>
      </c>
      <c r="D136" s="11">
        <v>2741.71651075</v>
      </c>
      <c r="E136" s="11">
        <v>2640.4365107499998</v>
      </c>
      <c r="F136" s="11">
        <v>2728.13246875</v>
      </c>
      <c r="G136" s="1"/>
    </row>
    <row r="137" spans="2:7" x14ac:dyDescent="0.35">
      <c r="B137" s="12" t="s">
        <v>10</v>
      </c>
      <c r="C137" s="11">
        <v>291.89435506000001</v>
      </c>
      <c r="D137" s="11">
        <v>364.73102193</v>
      </c>
      <c r="E137" s="11">
        <v>365.87262192999998</v>
      </c>
      <c r="F137" s="11">
        <v>407.51523293000002</v>
      </c>
      <c r="G137" s="1"/>
    </row>
    <row r="138" spans="2:7" x14ac:dyDescent="0.35">
      <c r="B138" s="12" t="s">
        <v>11</v>
      </c>
      <c r="C138" s="11">
        <v>23565.123231149999</v>
      </c>
      <c r="D138" s="11">
        <v>23653.972458749999</v>
      </c>
      <c r="E138" s="11">
        <v>25734.719101520001</v>
      </c>
      <c r="F138" s="11">
        <v>26460.832211730001</v>
      </c>
      <c r="G138" s="1"/>
    </row>
    <row r="139" spans="2:7" x14ac:dyDescent="0.35">
      <c r="B139" s="12" t="s">
        <v>9</v>
      </c>
      <c r="C139" s="11">
        <v>34.314131070000002</v>
      </c>
      <c r="D139" s="11">
        <v>78.919061220000003</v>
      </c>
      <c r="E139" s="11">
        <v>90.350441219999993</v>
      </c>
      <c r="F139" s="11">
        <v>73.017813279999999</v>
      </c>
      <c r="G139" s="1"/>
    </row>
    <row r="140" spans="2:7" x14ac:dyDescent="0.35">
      <c r="B140" s="12" t="s">
        <v>12</v>
      </c>
      <c r="C140" s="11">
        <v>26452.98942116</v>
      </c>
      <c r="D140" s="11">
        <v>24978.78805263</v>
      </c>
      <c r="E140" s="11">
        <v>27427.792740270001</v>
      </c>
      <c r="F140" s="11">
        <v>22506.808272329999</v>
      </c>
      <c r="G140" s="1"/>
    </row>
    <row r="141" spans="2:7" x14ac:dyDescent="0.35">
      <c r="B141" s="16" t="s">
        <v>92</v>
      </c>
      <c r="C141" s="17">
        <v>57629.717985269999</v>
      </c>
      <c r="D141" s="17">
        <v>68743.166045470003</v>
      </c>
      <c r="E141" s="17">
        <v>63439.259279689999</v>
      </c>
      <c r="F141" s="17">
        <v>72202.127367749999</v>
      </c>
      <c r="G141" s="1"/>
    </row>
    <row r="142" spans="2:7" ht="13.5" customHeight="1" x14ac:dyDescent="0.35">
      <c r="B142" s="12" t="s">
        <v>1</v>
      </c>
      <c r="C142" s="12" t="s">
        <v>1</v>
      </c>
      <c r="D142" s="12" t="s">
        <v>1</v>
      </c>
      <c r="E142" s="12" t="s">
        <v>1</v>
      </c>
      <c r="F142" s="12" t="s">
        <v>1</v>
      </c>
      <c r="G142" s="1"/>
    </row>
    <row r="143" spans="2:7" x14ac:dyDescent="0.35">
      <c r="B143" s="9" t="s">
        <v>93</v>
      </c>
      <c r="C143" s="15" t="s">
        <v>1</v>
      </c>
      <c r="D143" s="15" t="s">
        <v>1</v>
      </c>
      <c r="E143" s="15" t="s">
        <v>1</v>
      </c>
      <c r="F143" s="15" t="s">
        <v>1</v>
      </c>
      <c r="G143" s="1"/>
    </row>
    <row r="144" spans="2:7" x14ac:dyDescent="0.35">
      <c r="B144" s="12" t="s">
        <v>94</v>
      </c>
      <c r="C144" s="11">
        <v>596.10433575000002</v>
      </c>
      <c r="D144" s="11">
        <v>3121.3584286599998</v>
      </c>
      <c r="E144" s="11">
        <v>1747.3073075899999</v>
      </c>
      <c r="F144" s="11">
        <v>2722.3664893499999</v>
      </c>
      <c r="G144" s="1"/>
    </row>
    <row r="145" spans="2:7" x14ac:dyDescent="0.35">
      <c r="B145" s="12" t="s">
        <v>15</v>
      </c>
      <c r="C145" s="11">
        <v>1039.00227367</v>
      </c>
      <c r="D145" s="11">
        <v>3054.6825181700001</v>
      </c>
      <c r="E145" s="11">
        <v>1809.81861043</v>
      </c>
      <c r="F145" s="11">
        <v>3384.9790325099998</v>
      </c>
      <c r="G145" s="1"/>
    </row>
    <row r="146" spans="2:7" x14ac:dyDescent="0.35">
      <c r="B146" s="12" t="s">
        <v>18</v>
      </c>
      <c r="C146" s="11">
        <v>4867.6234386100004</v>
      </c>
      <c r="D146" s="11">
        <v>6879.2750310199999</v>
      </c>
      <c r="E146" s="11">
        <v>6148.5346729700004</v>
      </c>
      <c r="F146" s="11">
        <v>8627.7641121100005</v>
      </c>
      <c r="G146" s="1"/>
    </row>
    <row r="147" spans="2:7" x14ac:dyDescent="0.35">
      <c r="B147" s="12" t="s">
        <v>95</v>
      </c>
      <c r="C147" s="11">
        <v>63341.572444669997</v>
      </c>
      <c r="D147" s="11">
        <v>43712.387801730001</v>
      </c>
      <c r="E147" s="11">
        <v>48082.696373810002</v>
      </c>
      <c r="F147" s="11">
        <v>49800.785200259998</v>
      </c>
      <c r="G147" s="1"/>
    </row>
    <row r="148" spans="2:7" x14ac:dyDescent="0.35">
      <c r="B148" s="12" t="s">
        <v>17</v>
      </c>
      <c r="C148" s="11">
        <v>1245.3589303000001</v>
      </c>
      <c r="D148" s="11">
        <v>1482.6061860100001</v>
      </c>
      <c r="E148" s="11">
        <v>1541.37444501</v>
      </c>
      <c r="F148" s="11">
        <v>1732.87549889</v>
      </c>
      <c r="G148" s="1"/>
    </row>
    <row r="149" spans="2:7" x14ac:dyDescent="0.35">
      <c r="B149" s="16" t="s">
        <v>96</v>
      </c>
      <c r="C149" s="17">
        <v>71089.661422999998</v>
      </c>
      <c r="D149" s="17">
        <v>58250.309965590001</v>
      </c>
      <c r="E149" s="17">
        <v>59329.731409810003</v>
      </c>
      <c r="F149" s="17">
        <v>66268.770333120003</v>
      </c>
      <c r="G149" s="1"/>
    </row>
    <row r="150" spans="2:7" x14ac:dyDescent="0.35">
      <c r="B150" s="16" t="s">
        <v>97</v>
      </c>
      <c r="C150" s="17">
        <v>-13459.943437729999</v>
      </c>
      <c r="D150" s="17">
        <v>10492.856079880003</v>
      </c>
      <c r="E150" s="17">
        <v>4109.5278698799957</v>
      </c>
      <c r="F150" s="17">
        <v>5933.3570346299966</v>
      </c>
      <c r="G150" s="1"/>
    </row>
    <row r="151" spans="2:7" x14ac:dyDescent="0.35">
      <c r="B151" s="9" t="s">
        <v>23</v>
      </c>
      <c r="C151" s="20" t="s">
        <v>1</v>
      </c>
      <c r="D151" s="20" t="s">
        <v>1</v>
      </c>
      <c r="E151" s="20" t="s">
        <v>1</v>
      </c>
      <c r="F151" s="20" t="s">
        <v>1</v>
      </c>
      <c r="G151" s="1"/>
    </row>
    <row r="152" spans="2:7" x14ac:dyDescent="0.35">
      <c r="B152" s="12" t="s">
        <v>24</v>
      </c>
      <c r="C152" s="11">
        <v>2.4933480000000001</v>
      </c>
      <c r="D152" s="11">
        <v>23.282</v>
      </c>
      <c r="E152" s="11">
        <v>23.282</v>
      </c>
      <c r="F152" s="11">
        <v>23.282</v>
      </c>
      <c r="G152" s="1"/>
    </row>
    <row r="153" spans="2:7" ht="15" customHeight="1" x14ac:dyDescent="0.35">
      <c r="B153" s="12" t="s">
        <v>25</v>
      </c>
      <c r="C153" s="11">
        <v>-31.90517955</v>
      </c>
      <c r="D153" s="62" t="s">
        <v>110</v>
      </c>
      <c r="E153" s="62" t="s">
        <v>110</v>
      </c>
      <c r="F153" s="62" t="s">
        <v>110</v>
      </c>
      <c r="G153" s="1"/>
    </row>
    <row r="154" spans="2:7" x14ac:dyDescent="0.35">
      <c r="B154" s="16" t="s">
        <v>27</v>
      </c>
      <c r="C154" s="17">
        <v>-29.411831549999999</v>
      </c>
      <c r="D154" s="17">
        <v>23.332532</v>
      </c>
      <c r="E154" s="17">
        <v>23.332532</v>
      </c>
      <c r="F154" s="17">
        <v>23.425605999999998</v>
      </c>
      <c r="G154" s="1"/>
    </row>
    <row r="155" spans="2:7" ht="15" thickBot="1" x14ac:dyDescent="0.4">
      <c r="B155" s="38" t="s">
        <v>28</v>
      </c>
      <c r="C155" s="39">
        <v>-13489.355269279999</v>
      </c>
      <c r="D155" s="39">
        <v>10516.188611880003</v>
      </c>
      <c r="E155" s="39">
        <v>4132.8604018799961</v>
      </c>
      <c r="F155" s="39">
        <v>5956.7826406299964</v>
      </c>
      <c r="G155" s="1"/>
    </row>
    <row r="156" spans="2:7" ht="18.75" customHeight="1" x14ac:dyDescent="0.35">
      <c r="B156" s="9" t="s">
        <v>1</v>
      </c>
      <c r="C156" s="9" t="s">
        <v>1</v>
      </c>
      <c r="D156" s="9" t="s">
        <v>1</v>
      </c>
      <c r="E156" s="9" t="s">
        <v>1</v>
      </c>
      <c r="F156" s="9" t="s">
        <v>1</v>
      </c>
      <c r="G156" s="1"/>
    </row>
    <row r="157" spans="2:7" x14ac:dyDescent="0.35">
      <c r="B157" s="22" t="s">
        <v>29</v>
      </c>
      <c r="C157" s="20" t="s">
        <v>1</v>
      </c>
      <c r="D157" s="20" t="s">
        <v>1</v>
      </c>
      <c r="E157" s="20" t="s">
        <v>1</v>
      </c>
      <c r="F157" s="20" t="s">
        <v>1</v>
      </c>
      <c r="G157" s="1"/>
    </row>
    <row r="158" spans="2:7" x14ac:dyDescent="0.35">
      <c r="B158" s="25" t="s">
        <v>98</v>
      </c>
      <c r="C158" s="11">
        <v>-2720.8340164000001</v>
      </c>
      <c r="D158" s="11">
        <v>-675.53792606000002</v>
      </c>
      <c r="E158" s="11">
        <v>2400.4818769399999</v>
      </c>
      <c r="F158" s="11">
        <v>1240.5446068700001</v>
      </c>
      <c r="G158" s="1"/>
    </row>
    <row r="159" spans="2:7" ht="15" customHeight="1" x14ac:dyDescent="0.35">
      <c r="B159" s="25" t="s">
        <v>31</v>
      </c>
      <c r="C159" s="11">
        <v>-53.319104889999998</v>
      </c>
      <c r="D159" s="11">
        <v>0</v>
      </c>
      <c r="E159" s="11">
        <v>0</v>
      </c>
      <c r="F159" s="11">
        <v>0</v>
      </c>
      <c r="G159" s="1"/>
    </row>
    <row r="160" spans="2:7" ht="15" customHeight="1" collapsed="1" x14ac:dyDescent="0.35">
      <c r="B160" s="25" t="s">
        <v>32</v>
      </c>
      <c r="C160" s="11">
        <v>-29.265499850000001</v>
      </c>
      <c r="D160" s="11">
        <v>0</v>
      </c>
      <c r="E160" s="11">
        <v>0</v>
      </c>
      <c r="F160" s="11">
        <v>0</v>
      </c>
      <c r="G160" s="1"/>
    </row>
    <row r="161" spans="2:7" x14ac:dyDescent="0.35">
      <c r="B161" s="26" t="s">
        <v>33</v>
      </c>
      <c r="C161" s="17">
        <v>-2803.4186211400001</v>
      </c>
      <c r="D161" s="17">
        <v>-675.53792606000002</v>
      </c>
      <c r="E161" s="17">
        <v>2400.4818769399999</v>
      </c>
      <c r="F161" s="17">
        <v>1240.5446068700001</v>
      </c>
      <c r="G161" s="1"/>
    </row>
    <row r="162" spans="2:7" ht="15" thickBot="1" x14ac:dyDescent="0.4">
      <c r="B162" s="18" t="s">
        <v>34</v>
      </c>
      <c r="C162" s="58">
        <v>-16292.773890419998</v>
      </c>
      <c r="D162" s="58">
        <v>9840.6506858200028</v>
      </c>
      <c r="E162" s="58">
        <v>6533.342278819996</v>
      </c>
      <c r="F162" s="58">
        <v>7197.3272474999967</v>
      </c>
      <c r="G162" s="1"/>
    </row>
    <row r="163" spans="2:7" ht="17.25" customHeight="1" x14ac:dyDescent="0.35">
      <c r="B163" s="9" t="s">
        <v>1</v>
      </c>
      <c r="C163" s="9" t="s">
        <v>1</v>
      </c>
      <c r="D163" s="9" t="s">
        <v>1</v>
      </c>
      <c r="E163" s="9" t="s">
        <v>1</v>
      </c>
      <c r="F163" s="9" t="s">
        <v>1</v>
      </c>
      <c r="G163" s="1"/>
    </row>
    <row r="164" spans="2:7" x14ac:dyDescent="0.35">
      <c r="B164" s="9" t="s">
        <v>99</v>
      </c>
      <c r="C164" s="15" t="s">
        <v>1</v>
      </c>
      <c r="D164" s="15" t="s">
        <v>1</v>
      </c>
      <c r="E164" s="15" t="s">
        <v>1</v>
      </c>
      <c r="F164" s="15" t="s">
        <v>1</v>
      </c>
      <c r="G164" s="1"/>
    </row>
    <row r="165" spans="2:7" x14ac:dyDescent="0.35">
      <c r="B165" s="12" t="s">
        <v>38</v>
      </c>
      <c r="C165" s="11">
        <v>237.21775452</v>
      </c>
      <c r="D165" s="11">
        <v>571.55538841999987</v>
      </c>
      <c r="E165" s="11">
        <v>817.35069741999996</v>
      </c>
      <c r="F165" s="11">
        <v>102.92483517999972</v>
      </c>
      <c r="G165" s="1"/>
    </row>
    <row r="166" spans="2:7" x14ac:dyDescent="0.35">
      <c r="B166" s="12" t="s">
        <v>100</v>
      </c>
      <c r="C166" s="11">
        <v>8910.1020525299991</v>
      </c>
      <c r="D166" s="11">
        <v>47918.143124729999</v>
      </c>
      <c r="E166" s="11">
        <v>40139.92974431</v>
      </c>
      <c r="F166" s="11">
        <v>61136.797146890007</v>
      </c>
      <c r="G166" s="1"/>
    </row>
    <row r="167" spans="2:7" x14ac:dyDescent="0.35">
      <c r="B167" s="12" t="s">
        <v>39</v>
      </c>
      <c r="C167" s="11">
        <v>1103.9170900300001</v>
      </c>
      <c r="D167" s="11">
        <v>1162.60329103</v>
      </c>
      <c r="E167" s="11">
        <v>1162.60329103</v>
      </c>
      <c r="F167" s="11">
        <v>1179.99143172</v>
      </c>
      <c r="G167" s="1"/>
    </row>
    <row r="168" spans="2:7" x14ac:dyDescent="0.35">
      <c r="B168" s="12" t="s">
        <v>45</v>
      </c>
      <c r="C168" s="11">
        <v>1866.1288505</v>
      </c>
      <c r="D168" s="11">
        <v>4653.8017877100001</v>
      </c>
      <c r="E168" s="11">
        <v>1805.5560317100001</v>
      </c>
      <c r="F168" s="11">
        <v>5180.6443051400001</v>
      </c>
      <c r="G168" s="1"/>
    </row>
    <row r="169" spans="2:7" x14ac:dyDescent="0.35">
      <c r="B169" s="16" t="s">
        <v>101</v>
      </c>
      <c r="C169" s="17">
        <v>12117.365747579997</v>
      </c>
      <c r="D169" s="17">
        <v>54306.103591889994</v>
      </c>
      <c r="E169" s="17">
        <v>43925.43976447</v>
      </c>
      <c r="F169" s="17">
        <v>67600.357718930012</v>
      </c>
      <c r="G169" s="1"/>
    </row>
    <row r="170" spans="2:7" ht="13.5" customHeight="1" x14ac:dyDescent="0.35">
      <c r="B170" s="12" t="s">
        <v>1</v>
      </c>
      <c r="C170" s="12" t="s">
        <v>1</v>
      </c>
      <c r="D170" s="12" t="s">
        <v>1</v>
      </c>
      <c r="E170" s="12" t="s">
        <v>1</v>
      </c>
      <c r="F170" s="12" t="s">
        <v>1</v>
      </c>
      <c r="G170" s="1"/>
    </row>
    <row r="171" spans="2:7" x14ac:dyDescent="0.35">
      <c r="B171" s="9" t="s">
        <v>102</v>
      </c>
      <c r="C171" s="15" t="s">
        <v>1</v>
      </c>
      <c r="D171" s="15" t="s">
        <v>1</v>
      </c>
      <c r="E171" s="15" t="s">
        <v>1</v>
      </c>
      <c r="F171" s="15" t="s">
        <v>1</v>
      </c>
      <c r="G171" s="1"/>
    </row>
    <row r="172" spans="2:7" x14ac:dyDescent="0.35">
      <c r="B172" s="12" t="s">
        <v>50</v>
      </c>
      <c r="C172" s="11">
        <v>4140.51452083</v>
      </c>
      <c r="D172" s="11">
        <v>165.70856946000001</v>
      </c>
      <c r="E172" s="11">
        <v>2234.4045304599999</v>
      </c>
      <c r="F172" s="11">
        <v>1183.74822832</v>
      </c>
      <c r="G172" s="1"/>
    </row>
    <row r="173" spans="2:7" x14ac:dyDescent="0.35">
      <c r="B173" s="12" t="s">
        <v>51</v>
      </c>
      <c r="C173" s="11">
        <v>47203.683291829999</v>
      </c>
      <c r="D173" s="11">
        <v>86888.700983529998</v>
      </c>
      <c r="E173" s="11">
        <v>77975.830693779993</v>
      </c>
      <c r="F173" s="11">
        <v>102158.44690924</v>
      </c>
      <c r="G173" s="1"/>
    </row>
    <row r="174" spans="2:7" x14ac:dyDescent="0.35">
      <c r="B174" s="12" t="s">
        <v>52</v>
      </c>
      <c r="C174" s="11">
        <v>2.98358151</v>
      </c>
      <c r="D174" s="11">
        <v>2.98358151</v>
      </c>
      <c r="E174" s="11">
        <v>2.98358151</v>
      </c>
      <c r="F174" s="11">
        <v>2.98358151</v>
      </c>
      <c r="G174" s="1"/>
    </row>
    <row r="175" spans="2:7" x14ac:dyDescent="0.35">
      <c r="B175" s="12" t="s">
        <v>32</v>
      </c>
      <c r="C175" s="11">
        <v>31225.37459214</v>
      </c>
      <c r="D175" s="11">
        <v>31839.512952090001</v>
      </c>
      <c r="E175" s="11">
        <v>28771.64035342</v>
      </c>
      <c r="F175" s="11">
        <v>27992.82947366</v>
      </c>
      <c r="G175" s="1"/>
    </row>
    <row r="176" spans="2:7" x14ac:dyDescent="0.35">
      <c r="B176" s="16" t="s">
        <v>103</v>
      </c>
      <c r="C176" s="17">
        <v>82572.555986310006</v>
      </c>
      <c r="D176" s="17">
        <v>118896.90608659</v>
      </c>
      <c r="E176" s="17">
        <v>108984.85915916998</v>
      </c>
      <c r="F176" s="17">
        <v>131338.00819272999</v>
      </c>
      <c r="G176" s="1"/>
    </row>
    <row r="177" spans="2:8" ht="15" thickBot="1" x14ac:dyDescent="0.4">
      <c r="B177" s="18" t="s">
        <v>54</v>
      </c>
      <c r="C177" s="39">
        <v>-70455.190238730007</v>
      </c>
      <c r="D177" s="39">
        <v>-64590.802494700001</v>
      </c>
      <c r="E177" s="39">
        <v>-65059.41939469998</v>
      </c>
      <c r="F177" s="39">
        <v>-63737.650473799978</v>
      </c>
      <c r="G177" s="1"/>
    </row>
    <row r="178" spans="2:8" ht="20" customHeight="1" x14ac:dyDescent="0.35">
      <c r="B178" s="63" t="s">
        <v>35</v>
      </c>
      <c r="C178" s="1"/>
      <c r="D178" s="1"/>
      <c r="E178" s="1"/>
      <c r="F178" s="1"/>
      <c r="G178" s="1"/>
    </row>
    <row r="179" spans="2:8" x14ac:dyDescent="0.35">
      <c r="B179" s="1"/>
      <c r="C179" s="1"/>
      <c r="D179" s="1"/>
      <c r="E179" s="1"/>
      <c r="F179" s="40"/>
      <c r="G179" s="1"/>
    </row>
    <row r="180" spans="2:8" x14ac:dyDescent="0.35">
      <c r="B180" s="1"/>
      <c r="C180" s="1"/>
      <c r="D180" s="1"/>
      <c r="E180" s="1"/>
      <c r="F180" s="40"/>
      <c r="G180" s="1"/>
    </row>
    <row r="181" spans="2:8" x14ac:dyDescent="0.35">
      <c r="B181" s="1"/>
      <c r="C181" s="1"/>
      <c r="D181" s="1"/>
      <c r="E181" s="1"/>
      <c r="F181" s="1"/>
      <c r="G181" s="1"/>
    </row>
    <row r="182" spans="2:8" x14ac:dyDescent="0.35">
      <c r="B182" s="1"/>
      <c r="C182" s="1"/>
      <c r="D182" s="1"/>
      <c r="E182" s="1"/>
      <c r="F182" s="1"/>
      <c r="G182" s="1"/>
    </row>
    <row r="183" spans="2:8" ht="15" customHeight="1" x14ac:dyDescent="0.35">
      <c r="B183" s="1"/>
      <c r="C183" s="1"/>
      <c r="D183" s="1"/>
      <c r="E183" s="1"/>
      <c r="F183" s="1"/>
    </row>
    <row r="184" spans="2:8" ht="15" customHeight="1" x14ac:dyDescent="0.35">
      <c r="B184" s="30" t="s">
        <v>116</v>
      </c>
      <c r="C184" s="1"/>
      <c r="D184" s="1"/>
      <c r="E184" s="1"/>
      <c r="F184" s="1"/>
    </row>
    <row r="185" spans="2:8" ht="15" customHeight="1" x14ac:dyDescent="0.35">
      <c r="B185" s="30"/>
      <c r="C185" s="1"/>
      <c r="D185" s="1"/>
      <c r="E185" s="1"/>
      <c r="F185" s="11"/>
      <c r="G185" s="11"/>
      <c r="H185" s="11"/>
    </row>
    <row r="186" spans="2:8" x14ac:dyDescent="0.35">
      <c r="B186" s="66" t="s">
        <v>0</v>
      </c>
      <c r="C186" s="66"/>
      <c r="D186" s="66"/>
      <c r="E186" s="66"/>
      <c r="F186" s="1"/>
      <c r="G186" s="1"/>
      <c r="H186" s="1"/>
    </row>
    <row r="187" spans="2:8" ht="15" customHeight="1" x14ac:dyDescent="0.35">
      <c r="B187" s="59" t="s">
        <v>1</v>
      </c>
      <c r="C187" s="60" t="str">
        <f>[1]Department_list!$O$4</f>
        <v>2020-21</v>
      </c>
      <c r="D187" s="60" t="str">
        <f>[1]Department_list!$O$3</f>
        <v>2020-21</v>
      </c>
      <c r="E187" s="60" t="str">
        <f>[1]Department_list!$O$2</f>
        <v>2021-22</v>
      </c>
      <c r="F187" s="57"/>
      <c r="G187" s="1"/>
      <c r="H187" s="1"/>
    </row>
    <row r="188" spans="2:8" ht="15" customHeight="1" x14ac:dyDescent="0.35">
      <c r="B188" s="59"/>
      <c r="C188" s="61" t="s">
        <v>3</v>
      </c>
      <c r="D188" s="61" t="s">
        <v>4</v>
      </c>
      <c r="E188" s="61" t="s">
        <v>3</v>
      </c>
      <c r="F188" s="57"/>
      <c r="G188" s="11"/>
      <c r="H188" s="11"/>
    </row>
    <row r="189" spans="2:8" ht="15" customHeight="1" x14ac:dyDescent="0.35">
      <c r="B189" s="12" t="s">
        <v>104</v>
      </c>
      <c r="C189" s="11">
        <v>11678.960668690001</v>
      </c>
      <c r="D189" s="11">
        <v>3414.2460464999999</v>
      </c>
      <c r="E189" s="11">
        <v>16021.326568230001</v>
      </c>
      <c r="F189" s="1"/>
      <c r="G189" s="1"/>
      <c r="H189" s="1"/>
    </row>
    <row r="190" spans="2:8" x14ac:dyDescent="0.35">
      <c r="B190" s="12" t="s">
        <v>105</v>
      </c>
      <c r="C190" s="11">
        <v>16.410775000000001</v>
      </c>
      <c r="D190" s="11">
        <v>16.410775000000001</v>
      </c>
      <c r="E190" s="11">
        <v>16.410775000000001</v>
      </c>
      <c r="F190" s="1"/>
    </row>
    <row r="191" spans="2:8" x14ac:dyDescent="0.35">
      <c r="B191" s="12" t="s">
        <v>9</v>
      </c>
      <c r="C191" s="11">
        <v>1406.16240952</v>
      </c>
      <c r="D191" s="11">
        <v>1475.8233175199998</v>
      </c>
      <c r="E191" s="11">
        <v>1656.9322274799999</v>
      </c>
      <c r="F191" s="11"/>
    </row>
    <row r="192" spans="2:8" x14ac:dyDescent="0.35">
      <c r="B192" s="12" t="s">
        <v>106</v>
      </c>
      <c r="C192" s="11">
        <v>880.43600800000002</v>
      </c>
      <c r="D192" s="11">
        <v>1034.336008</v>
      </c>
      <c r="E192" s="11">
        <v>1039.569976</v>
      </c>
      <c r="F192" s="1"/>
    </row>
    <row r="193" spans="2:6" x14ac:dyDescent="0.35">
      <c r="B193" s="12" t="s">
        <v>107</v>
      </c>
      <c r="C193" s="11">
        <v>161.31417060999999</v>
      </c>
      <c r="D193" s="11">
        <v>161.31417060999999</v>
      </c>
      <c r="E193" s="11">
        <v>155.05952488</v>
      </c>
      <c r="F193" s="1"/>
    </row>
    <row r="194" spans="2:6" x14ac:dyDescent="0.35">
      <c r="B194" s="12" t="s">
        <v>32</v>
      </c>
      <c r="C194" s="11">
        <v>2781.7559083700003</v>
      </c>
      <c r="D194" s="11">
        <v>1077.9575463699998</v>
      </c>
      <c r="E194" s="11">
        <v>1136.5222971399999</v>
      </c>
      <c r="F194" s="1"/>
    </row>
    <row r="195" spans="2:6" ht="15" thickBot="1" x14ac:dyDescent="0.4">
      <c r="B195" s="38" t="s">
        <v>108</v>
      </c>
      <c r="C195" s="39">
        <v>16925.039940190003</v>
      </c>
      <c r="D195" s="39">
        <v>7180.0878639999992</v>
      </c>
      <c r="E195" s="39">
        <v>20025.821368729998</v>
      </c>
      <c r="F195" s="1"/>
    </row>
    <row r="196" spans="2:6" ht="25.5" customHeight="1" x14ac:dyDescent="0.35">
      <c r="B196" s="63" t="s">
        <v>35</v>
      </c>
      <c r="C196" s="1"/>
      <c r="D196" s="1"/>
      <c r="E196" s="1"/>
      <c r="F196" s="1"/>
    </row>
    <row r="197" spans="2:6" x14ac:dyDescent="0.35">
      <c r="B197" s="1"/>
      <c r="C197" s="1"/>
      <c r="D197" s="1"/>
      <c r="E197" s="1"/>
      <c r="F197" s="1"/>
    </row>
    <row r="198" spans="2:6" x14ac:dyDescent="0.35">
      <c r="B198" s="1"/>
      <c r="C198" s="1"/>
      <c r="D198" s="1"/>
      <c r="E198" s="40"/>
      <c r="F198" s="1"/>
    </row>
    <row r="199" spans="2:6" x14ac:dyDescent="0.35">
      <c r="B199" s="1"/>
      <c r="C199" s="1"/>
      <c r="D199" s="1"/>
      <c r="E199" s="1"/>
      <c r="F199" s="1"/>
    </row>
  </sheetData>
  <mergeCells count="8">
    <mergeCell ref="B4:F4"/>
    <mergeCell ref="B33:F33"/>
    <mergeCell ref="B75:F75"/>
    <mergeCell ref="B103:F103"/>
    <mergeCell ref="B186:E186"/>
    <mergeCell ref="B131:F131"/>
    <mergeCell ref="B109:G109"/>
    <mergeCell ref="B39:F39"/>
  </mergeCells>
  <pageMargins left="0.25" right="0.25" top="0.75" bottom="0.75" header="0.3" footer="0.3"/>
  <pageSetup paperSize="8" fitToHeight="0" orientation="landscape" cellComments="asDisplayed" r:id="rId1"/>
  <headerFooter>
    <oddFooter>&amp;L&amp;"Calibri"&amp;11&amp;K000000&amp;"Calibri"&amp;11&amp;K000000&amp;"arial,Bold"&amp;10&amp;K3F3F3FUnclassified_x000D_&amp;1#&amp;"Arial"&amp;11&amp;KFF0000PROTECTED//CABINET-IN-CONFIDENCE</oddFooter>
    <evenFooter>&amp;L&amp;"arial,Bold"&amp;10&amp;K3F3F3FUnclassified</evenFooter>
    <firstFooter>&amp;L&amp;"arial,Bold"&amp;10&amp;K3F3F3FUnclassified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DTF</vt:lpstr>
      <vt:lpstr>DTF_AIS</vt:lpstr>
      <vt:lpstr>DTF_BS</vt:lpstr>
      <vt:lpstr>DTF_CF</vt:lpstr>
      <vt:lpstr>DTF_OS</vt:lpstr>
      <vt:lpstr>DTF_POBOS</vt:lpstr>
      <vt:lpstr>DTF_SOCIE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Rosie Kerr (DTF)</dc:creator>
  <cp:lastModifiedBy>Rosie Kerr (DTF)</cp:lastModifiedBy>
  <dcterms:created xsi:type="dcterms:W3CDTF">2021-05-18T04:10:08Z</dcterms:created>
  <dcterms:modified xsi:type="dcterms:W3CDTF">2021-05-18T06:51:20Z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b43b0e-ca08-41a3-b972-135b918e3541_Enabled">
    <vt:lpwstr>true</vt:lpwstr>
  </property>
  <property fmtid="{D5CDD505-2E9C-101B-9397-08002B2CF9AE}" pid="3" name="MSIP_Label_84b43b0e-ca08-41a3-b972-135b918e3541_SetDate">
    <vt:lpwstr>2021-05-18T06:51:20Z</vt:lpwstr>
  </property>
  <property fmtid="{D5CDD505-2E9C-101B-9397-08002B2CF9AE}" pid="4" name="MSIP_Label_84b43b0e-ca08-41a3-b972-135b918e3541_Method">
    <vt:lpwstr>Privileged</vt:lpwstr>
  </property>
  <property fmtid="{D5CDD505-2E9C-101B-9397-08002B2CF9AE}" pid="5" name="MSIP_Label_84b43b0e-ca08-41a3-b972-135b918e3541_Name">
    <vt:lpwstr>84b43b0e-ca08-41a3-b972-135b918e3541</vt:lpwstr>
  </property>
  <property fmtid="{D5CDD505-2E9C-101B-9397-08002B2CF9AE}" pid="6" name="MSIP_Label_84b43b0e-ca08-41a3-b972-135b918e3541_SiteId">
    <vt:lpwstr>722ea0be-3e1c-4b11-ad6f-9401d6856e24</vt:lpwstr>
  </property>
  <property fmtid="{D5CDD505-2E9C-101B-9397-08002B2CF9AE}" pid="7" name="MSIP_Label_84b43b0e-ca08-41a3-b972-135b918e3541_ActionId">
    <vt:lpwstr>65d60f0c-54be-467c-aa6c-9e1f9abe24d0</vt:lpwstr>
  </property>
  <property fmtid="{D5CDD505-2E9C-101B-9397-08002B2CF9AE}" pid="8" name="MSIP_Label_84b43b0e-ca08-41a3-b972-135b918e3541_ContentBits">
    <vt:lpwstr>2</vt:lpwstr>
  </property>
</Properties>
</file>