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nal.vic.gov.au\DTF\HomeDirs1\vic3m5h\Desktop\"/>
    </mc:Choice>
  </mc:AlternateContent>
  <xr:revisionPtr revIDLastSave="0" documentId="13_ncr:1_{CE799CDF-FE48-4A77-BAE7-92EF7349D1C4}" xr6:coauthVersionLast="45" xr6:coauthVersionMax="45" xr10:uidLastSave="{00000000-0000-0000-0000-000000000000}"/>
  <bookViews>
    <workbookView xWindow="0" yWindow="5540" windowWidth="28800" windowHeight="15460" xr2:uid="{40943232-0AFC-4115-B2B8-62ACCA16E6D8}"/>
  </bookViews>
  <sheets>
    <sheet name="DJPR" sheetId="1" r:id="rId1"/>
  </sheets>
  <externalReferences>
    <externalReference r:id="rId2"/>
  </externalReferences>
  <definedNames>
    <definedName name="DJPR_AIS">DJPR!$B$141:$F$177</definedName>
    <definedName name="DJPR_BS">DJPR!$B$45:$F$72</definedName>
    <definedName name="DJPR_CF">DJPR!$B$81:$F$110</definedName>
    <definedName name="DJPR_OS">DJPR!$B$5:$F$35</definedName>
    <definedName name="DJPR_POBOS">DJPR!$B$187:$E$192</definedName>
    <definedName name="DJPR_SOCIE">DJPR!$B$119:$G$134</definedName>
    <definedName name="Z_1E22793F_7D54_4538_BCC1_F3E3EFE1C9A8_.wvu.Cols" localSheetId="0" hidden="1">DJPR!#REF!</definedName>
    <definedName name="Z_1E22793F_7D54_4538_BCC1_F3E3EFE1C9A8_.wvu.Rows" localSheetId="0" hidden="1">DJPR!#REF!,DJPR!#REF!,DJPR!#REF!</definedName>
    <definedName name="Z_EE1B9ABB_D7B1_405E_A356_6F285B44F46A_.wvu.Cols" localSheetId="0" hidden="1">DJPR!#REF!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7" i="1" l="1"/>
  <c r="D187" i="1"/>
  <c r="C187" i="1"/>
  <c r="F141" i="1"/>
  <c r="E141" i="1"/>
  <c r="D141" i="1"/>
  <c r="C141" i="1"/>
  <c r="B134" i="1"/>
  <c r="B131" i="1"/>
  <c r="B128" i="1"/>
  <c r="B120" i="1"/>
  <c r="F81" i="1"/>
  <c r="E81" i="1"/>
  <c r="D81" i="1"/>
  <c r="C81" i="1"/>
  <c r="F45" i="1"/>
  <c r="E45" i="1"/>
  <c r="D45" i="1"/>
  <c r="C45" i="1"/>
  <c r="F5" i="1"/>
  <c r="E5" i="1"/>
  <c r="D5" i="1"/>
  <c r="C5" i="1"/>
</calcChain>
</file>

<file path=xl/sharedStrings.xml><?xml version="1.0" encoding="utf-8"?>
<sst xmlns="http://schemas.openxmlformats.org/spreadsheetml/2006/main" count="300" uniqueCount="121">
  <si>
    <t>($ million)</t>
  </si>
  <si>
    <t xml:space="preserve"> </t>
  </si>
  <si>
    <t>actual</t>
  </si>
  <si>
    <t>budget</t>
  </si>
  <si>
    <t>revised</t>
  </si>
  <si>
    <t xml:space="preserve">Net result from continuing operations </t>
  </si>
  <si>
    <t>Income from transactions</t>
  </si>
  <si>
    <r>
      <t>Output appropriations</t>
    </r>
    <r>
      <rPr>
        <vertAlign val="superscript"/>
        <sz val="10"/>
        <rFont val="Calibri"/>
        <family val="2"/>
      </rPr>
      <t>(a)</t>
    </r>
  </si>
  <si>
    <t>Special appropriations</t>
  </si>
  <si>
    <t>Interest</t>
  </si>
  <si>
    <t>Sale of goods and services</t>
  </si>
  <si>
    <t>Grants</t>
  </si>
  <si>
    <t>Fair value of assets and services received free of charge or for nominal consideration</t>
  </si>
  <si>
    <t>Other income</t>
  </si>
  <si>
    <t>Total income from transactions</t>
  </si>
  <si>
    <t>Expenses from transactions</t>
  </si>
  <si>
    <t>Employee benefits</t>
  </si>
  <si>
    <t>Depreciation</t>
  </si>
  <si>
    <t>Interest expense</t>
  </si>
  <si>
    <t>Grants and other transfers</t>
  </si>
  <si>
    <r>
      <t>Capital Assets Charge</t>
    </r>
    <r>
      <rPr>
        <vertAlign val="superscript"/>
        <sz val="10"/>
        <rFont val="Calibri"/>
        <family val="2"/>
      </rPr>
      <t>(a)</t>
    </r>
  </si>
  <si>
    <t>Other operating expenses</t>
  </si>
  <si>
    <t>Total expenses from transactions</t>
  </si>
  <si>
    <t>Net result from transactions (net operating balance)</t>
  </si>
  <si>
    <t>Other economic flows included in net result</t>
  </si>
  <si>
    <t>Net gain/(loss) on non-financial assets</t>
  </si>
  <si>
    <t>Net gain/(loss) on financial instruments and statutory receivables/payables</t>
  </si>
  <si>
    <t>Other gains/(losses) from economic flows</t>
  </si>
  <si>
    <t>Total other economic flows included in net result</t>
  </si>
  <si>
    <t>Net result</t>
  </si>
  <si>
    <t>Other economic flows – other comprehensive income</t>
  </si>
  <si>
    <t>Changes in non-financial assets revaluation surplus</t>
  </si>
  <si>
    <t>Other</t>
  </si>
  <si>
    <t>Total other economic flows – other comprehensive income</t>
  </si>
  <si>
    <t>Comprehensive result</t>
  </si>
  <si>
    <t>Sources: Departments of Jobs, Precincts and Regions, and Treasury and Finance</t>
  </si>
  <si>
    <t>Assets</t>
  </si>
  <si>
    <t>Financial assets</t>
  </si>
  <si>
    <t>Cash and deposits</t>
  </si>
  <si>
    <t>Receivables from government</t>
  </si>
  <si>
    <t>Other receivables</t>
  </si>
  <si>
    <t>Other financial assets</t>
  </si>
  <si>
    <t>Total financial assets</t>
  </si>
  <si>
    <t>Non-financial assets</t>
  </si>
  <si>
    <t>Inventories</t>
  </si>
  <si>
    <t>Property, plant and equipment</t>
  </si>
  <si>
    <t>Biological assets</t>
  </si>
  <si>
    <t>Intangible assets</t>
  </si>
  <si>
    <t>Total non-financial assets</t>
  </si>
  <si>
    <t>Total assets</t>
  </si>
  <si>
    <t>Liabilities</t>
  </si>
  <si>
    <t>Payables</t>
  </si>
  <si>
    <t>Borrowings</t>
  </si>
  <si>
    <t>Provisions</t>
  </si>
  <si>
    <t>Total liabilities</t>
  </si>
  <si>
    <t>Net assets</t>
  </si>
  <si>
    <t>Equity</t>
  </si>
  <si>
    <t>Accumulated surplus/(deficit)</t>
  </si>
  <si>
    <t>Reserves</t>
  </si>
  <si>
    <t>Contributed capital</t>
  </si>
  <si>
    <t>Total equity</t>
  </si>
  <si>
    <t>Cash flows from operating activities</t>
  </si>
  <si>
    <t>Receipts</t>
  </si>
  <si>
    <r>
      <t>Receipts from Government</t>
    </r>
    <r>
      <rPr>
        <vertAlign val="superscript"/>
        <sz val="10"/>
        <rFont val="Calibri"/>
        <family val="2"/>
      </rPr>
      <t>(a)</t>
    </r>
  </si>
  <si>
    <t>Receipts from other entities</t>
  </si>
  <si>
    <t>Interest received</t>
  </si>
  <si>
    <t>Other receipts</t>
  </si>
  <si>
    <t>Total receipts</t>
  </si>
  <si>
    <t xml:space="preserve">Payments </t>
  </si>
  <si>
    <t>Payments of grants and other transfers</t>
  </si>
  <si>
    <t>Payments to suppliers and employees</t>
  </si>
  <si>
    <t>Interest and other costs of finance paid</t>
  </si>
  <si>
    <t>Total payments</t>
  </si>
  <si>
    <t>Net cash flows from/(used in) operating activities</t>
  </si>
  <si>
    <t>Cash flows from investing activities</t>
  </si>
  <si>
    <t>Net investment</t>
  </si>
  <si>
    <t>Payments for non-financial assets</t>
  </si>
  <si>
    <t>Proceeds from sale of non-financial assets</t>
  </si>
  <si>
    <t>Net loans to other parties</t>
  </si>
  <si>
    <t>Net cash flow from/(used in) investing activities</t>
  </si>
  <si>
    <t>Cash flows from financing activities</t>
  </si>
  <si>
    <t>Owner contributions by State Government</t>
  </si>
  <si>
    <t>Repayment of leases and service concession liabilities</t>
  </si>
  <si>
    <t>Net borrowings</t>
  </si>
  <si>
    <t>Net cash flows from/(used in) financing activities</t>
  </si>
  <si>
    <t>Net increase/(decrease) in cash and cash equivalents</t>
  </si>
  <si>
    <t>Cash and cash equivalents at the beginning of the financial year</t>
  </si>
  <si>
    <t>Cash and cash equivalents at the end of the financial year</t>
  </si>
  <si>
    <t>Contributions by owner</t>
  </si>
  <si>
    <t>Revaluation surplus</t>
  </si>
  <si>
    <t xml:space="preserve">Total equity </t>
  </si>
  <si>
    <t>Other reserves</t>
  </si>
  <si>
    <t>Transactions with owners in their capacity as owners</t>
  </si>
  <si>
    <t>Closing balance 30 June 2020 (actual)</t>
  </si>
  <si>
    <t>Impact of prior period adjustments</t>
  </si>
  <si>
    <t>Restated Opening Balance 1 July 2020</t>
  </si>
  <si>
    <t>Administered income</t>
  </si>
  <si>
    <t>Appropriations – Payments made on behalf of the State</t>
  </si>
  <si>
    <t>Total administered income</t>
  </si>
  <si>
    <t>Administered expenses</t>
  </si>
  <si>
    <t>Expenses on behalf of the State</t>
  </si>
  <si>
    <t>Payments into the Consolidated Fund</t>
  </si>
  <si>
    <t>Total administered expenses</t>
  </si>
  <si>
    <t>Income less expenses</t>
  </si>
  <si>
    <t>Administered assets</t>
  </si>
  <si>
    <t>Receivables</t>
  </si>
  <si>
    <t>Investments accounted for using the equity method</t>
  </si>
  <si>
    <t>Total administered assets</t>
  </si>
  <si>
    <t>Administered liabilities</t>
  </si>
  <si>
    <t>Total administered liabilities</t>
  </si>
  <si>
    <t>Lease payments</t>
  </si>
  <si>
    <t>Others</t>
  </si>
  <si>
    <t>Total</t>
  </si>
  <si>
    <t>Table 3.5.1: Comprehensive operating statement</t>
  </si>
  <si>
    <t>..</t>
  </si>
  <si>
    <t>Sources: Departments of Jobs, Precincts and Regions, and Treasury and Finance
Note:
(a) The Capital Assets Charge (CAC) policy is discontinued from the 2021-22 budget. The removal of CAC reduces departmental output appropriations and CAC expenses by the same amount.</t>
  </si>
  <si>
    <t>Table 3.5.2: Balance sheet</t>
  </si>
  <si>
    <t>Table 3.5.3: Statement of cash flows</t>
  </si>
  <si>
    <t>Table 3.5.4: Statement of changes in equity</t>
  </si>
  <si>
    <t>Table 3.5.5: Administered items statement</t>
  </si>
  <si>
    <t>Table 3.5.6: Payments made on behalf of the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</si>
</sst>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,,;\(#\ ##0.0,,\);.."/>
    <numFmt numFmtId="165" formatCode="#\ ##0;\(#\ ##0\);.."/>
    <numFmt numFmtId="166" formatCode="#\ ##0.0;\(#\ ##0.0\);.."/>
  </numFmts>
  <fonts count="13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vertAlign val="superscript"/>
      <sz val="10"/>
      <name val="Calibri"/>
      <family val="2"/>
    </font>
    <font>
      <sz val="10"/>
      <color theme="1"/>
      <name val="Calibri"/>
      <family val="2"/>
    </font>
    <font>
      <b/>
      <sz val="10"/>
      <color indexed="45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0" fontId="0" fillId="2" borderId="0" xfId="0" applyFill="1"/>
    <xf numFmtId="164" fontId="1" fillId="2" borderId="0" xfId="0" applyNumberFormat="1" applyFont="1" applyFill="1"/>
    <xf numFmtId="164" fontId="2" fillId="2" borderId="0" xfId="0" applyNumberFormat="1" applyFont="1" applyFill="1"/>
    <xf numFmtId="0" fontId="2" fillId="0" borderId="0" xfId="0" applyFont="1"/>
    <xf numFmtId="165" fontId="2" fillId="0" borderId="0" xfId="0" applyNumberFormat="1" applyFont="1" applyAlignment="1">
      <alignment vertical="top"/>
    </xf>
    <xf numFmtId="0" fontId="4" fillId="3" borderId="3" xfId="0" applyFont="1" applyFill="1" applyBorder="1" applyAlignment="1">
      <alignment vertical="top"/>
    </xf>
    <xf numFmtId="0" fontId="5" fillId="4" borderId="3" xfId="0" applyFont="1" applyFill="1" applyBorder="1" applyAlignment="1">
      <alignment horizontal="right"/>
    </xf>
    <xf numFmtId="0" fontId="4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right"/>
    </xf>
    <xf numFmtId="0" fontId="1" fillId="0" borderId="0" xfId="0" applyFont="1"/>
    <xf numFmtId="164" fontId="2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3" xfId="0" applyFont="1" applyBorder="1" applyAlignment="1">
      <alignment vertical="top"/>
    </xf>
    <xf numFmtId="165" fontId="1" fillId="0" borderId="3" xfId="0" applyNumberFormat="1" applyFont="1" applyBorder="1" applyAlignment="1">
      <alignment vertical="top"/>
    </xf>
    <xf numFmtId="166" fontId="2" fillId="0" borderId="0" xfId="0" applyNumberFormat="1" applyFont="1" applyAlignment="1">
      <alignment vertical="top"/>
    </xf>
    <xf numFmtId="49" fontId="2" fillId="0" borderId="0" xfId="0" applyNumberFormat="1" applyFont="1"/>
    <xf numFmtId="0" fontId="1" fillId="0" borderId="6" xfId="0" applyFont="1" applyBorder="1" applyAlignment="1">
      <alignment vertical="top"/>
    </xf>
    <xf numFmtId="165" fontId="1" fillId="0" borderId="6" xfId="0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165" fontId="1" fillId="0" borderId="7" xfId="0" applyNumberFormat="1" applyFont="1" applyBorder="1" applyAlignment="1">
      <alignment vertical="top"/>
    </xf>
    <xf numFmtId="165" fontId="1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/>
    <xf numFmtId="165" fontId="1" fillId="0" borderId="7" xfId="0" applyNumberFormat="1" applyFont="1" applyBorder="1"/>
    <xf numFmtId="166" fontId="3" fillId="2" borderId="0" xfId="0" applyNumberFormat="1" applyFont="1" applyFill="1"/>
    <xf numFmtId="164" fontId="1" fillId="0" borderId="0" xfId="0" applyNumberFormat="1" applyFont="1"/>
    <xf numFmtId="0" fontId="3" fillId="2" borderId="0" xfId="0" applyFont="1" applyFill="1"/>
    <xf numFmtId="3" fontId="8" fillId="2" borderId="0" xfId="0" applyNumberFormat="1" applyFont="1" applyFill="1"/>
    <xf numFmtId="49" fontId="5" fillId="3" borderId="2" xfId="0" applyNumberFormat="1" applyFont="1" applyFill="1" applyBorder="1" applyAlignment="1">
      <alignment horizontal="center" vertical="top"/>
    </xf>
    <xf numFmtId="49" fontId="4" fillId="3" borderId="3" xfId="0" applyNumberFormat="1" applyFont="1" applyFill="1" applyBorder="1"/>
    <xf numFmtId="49" fontId="5" fillId="3" borderId="3" xfId="0" applyNumberFormat="1" applyFont="1" applyFill="1" applyBorder="1"/>
    <xf numFmtId="49" fontId="5" fillId="3" borderId="4" xfId="0" applyNumberFormat="1" applyFont="1" applyFill="1" applyBorder="1"/>
    <xf numFmtId="49" fontId="4" fillId="3" borderId="9" xfId="0" applyNumberFormat="1" applyFont="1" applyFill="1" applyBorder="1" applyAlignment="1">
      <alignment vertical="top"/>
    </xf>
    <xf numFmtId="49" fontId="5" fillId="3" borderId="0" xfId="0" applyNumberFormat="1" applyFont="1" applyFill="1" applyAlignment="1">
      <alignment horizontal="right"/>
    </xf>
    <xf numFmtId="49" fontId="5" fillId="3" borderId="10" xfId="0" applyNumberFormat="1" applyFont="1" applyFill="1" applyBorder="1" applyAlignment="1">
      <alignment horizontal="right"/>
    </xf>
    <xf numFmtId="49" fontId="4" fillId="3" borderId="5" xfId="0" applyNumberFormat="1" applyFont="1" applyFill="1" applyBorder="1" applyAlignment="1">
      <alignment vertical="top"/>
    </xf>
    <xf numFmtId="49" fontId="5" fillId="3" borderId="1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8" xfId="0" applyFont="1" applyBorder="1" applyAlignment="1">
      <alignment vertical="top"/>
    </xf>
    <xf numFmtId="165" fontId="1" fillId="0" borderId="8" xfId="0" applyNumberFormat="1" applyFont="1" applyBorder="1" applyAlignment="1">
      <alignment vertical="top"/>
    </xf>
    <xf numFmtId="165" fontId="0" fillId="2" borderId="0" xfId="0" applyNumberFormat="1" applyFill="1"/>
    <xf numFmtId="0" fontId="2" fillId="2" borderId="0" xfId="0" applyFont="1" applyFill="1" applyAlignment="1">
      <alignment vertical="top"/>
    </xf>
    <xf numFmtId="0" fontId="1" fillId="0" borderId="8" xfId="0" applyFont="1" applyBorder="1" applyAlignment="1">
      <alignment vertical="center"/>
    </xf>
    <xf numFmtId="0" fontId="2" fillId="2" borderId="1" xfId="0" applyFont="1" applyFill="1" applyBorder="1" applyAlignment="1">
      <alignment vertical="top"/>
    </xf>
    <xf numFmtId="165" fontId="2" fillId="0" borderId="0" xfId="0" applyNumberFormat="1" applyFont="1"/>
    <xf numFmtId="0" fontId="1" fillId="2" borderId="7" xfId="0" applyFont="1" applyFill="1" applyBorder="1"/>
    <xf numFmtId="165" fontId="1" fillId="2" borderId="8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164" fontId="9" fillId="2" borderId="0" xfId="0" applyNumberFormat="1" applyFont="1" applyFill="1"/>
    <xf numFmtId="0" fontId="9" fillId="2" borderId="0" xfId="0" applyFont="1" applyFill="1"/>
    <xf numFmtId="0" fontId="2" fillId="2" borderId="0" xfId="0" applyFont="1" applyFill="1"/>
    <xf numFmtId="0" fontId="5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vertical="top" wrapText="1"/>
    </xf>
    <xf numFmtId="165" fontId="2" fillId="0" borderId="0" xfId="0" applyNumberFormat="1" applyFont="1" applyAlignment="1">
      <alignment horizontal="right" vertical="top"/>
    </xf>
    <xf numFmtId="0" fontId="4" fillId="3" borderId="0" xfId="0" applyFont="1" applyFill="1" applyAlignment="1">
      <alignment vertical="top"/>
    </xf>
    <xf numFmtId="0" fontId="10" fillId="5" borderId="0" xfId="0" applyFont="1" applyFill="1"/>
    <xf numFmtId="166" fontId="1" fillId="0" borderId="0" xfId="0" applyNumberFormat="1" applyFont="1" applyAlignment="1">
      <alignment vertical="top"/>
    </xf>
    <xf numFmtId="0" fontId="5" fillId="3" borderId="0" xfId="0" applyFont="1" applyFill="1" applyAlignment="1">
      <alignment vertical="top"/>
    </xf>
    <xf numFmtId="0" fontId="5" fillId="3" borderId="3" xfId="0" applyFont="1" applyFill="1" applyBorder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165" fontId="1" fillId="0" borderId="6" xfId="0" applyNumberFormat="1" applyFont="1" applyBorder="1" applyAlignment="1">
      <alignment horizontal="right" vertical="top"/>
    </xf>
    <xf numFmtId="0" fontId="12" fillId="2" borderId="0" xfId="0" applyFont="1" applyFill="1"/>
    <xf numFmtId="0" fontId="12" fillId="2" borderId="11" xfId="0" applyFont="1" applyFill="1" applyBorder="1" applyAlignment="1">
      <alignment horizontal="left" wrapText="1"/>
    </xf>
    <xf numFmtId="164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</cellXfs>
  <cellStyles count="2">
    <cellStyle name="Normal" xfId="0" builtinId="0"/>
    <cellStyle name="Normal 2 3" xfId="1" xr:uid="{F05BB04A-8205-4140-90BF-0B9491C21F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Link_2021-22%20BP5%20Ch3%20DFS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Adjustments log - old"/>
      <sheetName val="Department_list"/>
      <sheetName val="Adjustments log"/>
      <sheetName val="DET"/>
      <sheetName val="DELWP"/>
      <sheetName val="DOH "/>
      <sheetName val="DFFH"/>
      <sheetName val="DJCS"/>
      <sheetName val="DPC"/>
      <sheetName val="DTF"/>
      <sheetName val="Courts"/>
      <sheetName val="PARL_VAGO"/>
      <sheetName val="PARL"/>
      <sheetName val="VAGO"/>
      <sheetName val="DOT"/>
      <sheetName val="DJPR"/>
      <sheetName val="DJCS only"/>
      <sheetName val="Police"/>
      <sheetName val="Parl ex VAGO"/>
      <sheetName val="VO Only"/>
      <sheetName val="IBAC Only"/>
      <sheetName val="VI Only"/>
      <sheetName val="PBO Only"/>
      <sheetName val="VAGO only"/>
      <sheetName val="DHS-not used"/>
      <sheetName val="DTPLI-not used"/>
      <sheetName val="Input OS"/>
      <sheetName val="Input BS"/>
      <sheetName val="Input CF"/>
      <sheetName val="S_CONT_SOCIE"/>
      <sheetName val="S_POBOS"/>
      <sheetName val="S_CONT_OS"/>
      <sheetName val="S_CONT_BS"/>
      <sheetName val="S_CONT_CF"/>
      <sheetName val="S_ADMIN_OS"/>
      <sheetName val="S_ADMIN_BS"/>
      <sheetName val="TEMPLATE"/>
      <sheetName val="S_CONT_OS (PAST)"/>
      <sheetName val="S_CONT_BS (PAST)"/>
      <sheetName val="S_CONT_CF (PAST)"/>
      <sheetName val="S_ADMIN_OS (PAST)"/>
      <sheetName val="S_ADMIN_BS (PAST)"/>
      <sheetName val="S_CONT_OS (MYFR)-dont use"/>
      <sheetName val="S_CONT_CF (MYFR)-dont use"/>
      <sheetName val="S_CONT_SOCIE (PAST)-dont use"/>
    </sheetNames>
    <sheetDataSet>
      <sheetData sheetId="0"/>
      <sheetData sheetId="1"/>
      <sheetData sheetId="2">
        <row r="2">
          <cell r="O2" t="str">
            <v>2021-22</v>
          </cell>
        </row>
        <row r="3">
          <cell r="O3" t="str">
            <v>2020-21</v>
          </cell>
        </row>
        <row r="4">
          <cell r="O4" t="str">
            <v>2020-21</v>
          </cell>
        </row>
        <row r="5">
          <cell r="O5" t="str">
            <v>2019-20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6BCE7-EFFC-406B-A21F-2E525101488A}">
  <sheetPr published="0">
    <pageSetUpPr fitToPage="1"/>
  </sheetPr>
  <dimension ref="B1:G200"/>
  <sheetViews>
    <sheetView showGridLines="0" tabSelected="1" topLeftCell="A142" zoomScale="85" zoomScaleNormal="85" zoomScaleSheetLayoutView="25" zoomScalePageLayoutView="70" workbookViewId="0">
      <selection activeCell="B124" sqref="B124"/>
    </sheetView>
  </sheetViews>
  <sheetFormatPr defaultColWidth="8.81640625" defaultRowHeight="14.5" outlineLevelRow="1" x14ac:dyDescent="0.35"/>
  <cols>
    <col min="2" max="2" width="70.26953125" customWidth="1"/>
    <col min="3" max="6" width="16.81640625" customWidth="1"/>
    <col min="7" max="7" width="11.26953125" customWidth="1"/>
  </cols>
  <sheetData>
    <row r="1" spans="2:7" x14ac:dyDescent="0.35">
      <c r="B1" s="1"/>
      <c r="C1" s="1"/>
      <c r="D1" s="1"/>
      <c r="E1" s="1"/>
      <c r="F1" s="1"/>
      <c r="G1" s="1"/>
    </row>
    <row r="2" spans="2:7" x14ac:dyDescent="0.35">
      <c r="B2" s="2" t="s">
        <v>113</v>
      </c>
      <c r="C2" s="3"/>
      <c r="D2" s="3"/>
      <c r="E2" s="3"/>
      <c r="F2" s="3"/>
      <c r="G2" s="1"/>
    </row>
    <row r="3" spans="2:7" x14ac:dyDescent="0.35">
      <c r="B3" s="2"/>
      <c r="C3" s="3"/>
      <c r="D3" s="3"/>
      <c r="E3" s="3"/>
      <c r="F3" s="3"/>
      <c r="G3" s="1"/>
    </row>
    <row r="4" spans="2:7" ht="14" customHeight="1" x14ac:dyDescent="0.35">
      <c r="B4" s="69" t="s">
        <v>0</v>
      </c>
      <c r="C4" s="69"/>
      <c r="D4" s="69"/>
      <c r="E4" s="69"/>
      <c r="F4" s="69"/>
      <c r="G4" s="1"/>
    </row>
    <row r="5" spans="2:7" x14ac:dyDescent="0.35">
      <c r="B5" s="6" t="s">
        <v>1</v>
      </c>
      <c r="C5" s="7" t="str">
        <f>[1]Department_list!$O$5</f>
        <v>2019-20</v>
      </c>
      <c r="D5" s="7" t="str">
        <f>[1]Department_list!$O$4</f>
        <v>2020-21</v>
      </c>
      <c r="E5" s="7" t="str">
        <f>[1]Department_list!$O$3</f>
        <v>2020-21</v>
      </c>
      <c r="F5" s="7" t="str">
        <f>[1]Department_list!$O$2</f>
        <v>2021-22</v>
      </c>
      <c r="G5" s="1"/>
    </row>
    <row r="6" spans="2:7" x14ac:dyDescent="0.35">
      <c r="B6" s="8" t="s">
        <v>1</v>
      </c>
      <c r="C6" s="9" t="s">
        <v>2</v>
      </c>
      <c r="D6" s="9" t="s">
        <v>3</v>
      </c>
      <c r="E6" s="9" t="s">
        <v>4</v>
      </c>
      <c r="F6" s="9" t="s">
        <v>3</v>
      </c>
      <c r="G6" s="1"/>
    </row>
    <row r="7" spans="2:7" ht="15" customHeight="1" x14ac:dyDescent="0.35">
      <c r="B7" s="10" t="s">
        <v>5</v>
      </c>
      <c r="C7" s="11" t="s">
        <v>1</v>
      </c>
      <c r="D7" s="11" t="s">
        <v>1</v>
      </c>
      <c r="E7" s="11" t="s">
        <v>1</v>
      </c>
      <c r="F7" s="11" t="s">
        <v>1</v>
      </c>
      <c r="G7" s="1"/>
    </row>
    <row r="8" spans="2:7" ht="17.149999999999999" customHeight="1" x14ac:dyDescent="0.35">
      <c r="B8" s="12" t="s">
        <v>6</v>
      </c>
      <c r="C8" s="11" t="s">
        <v>1</v>
      </c>
      <c r="D8" s="11" t="s">
        <v>1</v>
      </c>
      <c r="E8" s="11" t="s">
        <v>1</v>
      </c>
      <c r="F8" s="11" t="s">
        <v>1</v>
      </c>
      <c r="G8" s="1"/>
    </row>
    <row r="9" spans="2:7" ht="15" x14ac:dyDescent="0.35">
      <c r="B9" s="4" t="s">
        <v>7</v>
      </c>
      <c r="C9" s="5">
        <v>3051.8306434299998</v>
      </c>
      <c r="D9" s="5">
        <v>6366.6769940000004</v>
      </c>
      <c r="E9" s="5">
        <v>6555.0656909999998</v>
      </c>
      <c r="F9" s="5">
        <v>2534.1182349999999</v>
      </c>
      <c r="G9" s="1"/>
    </row>
    <row r="10" spans="2:7" x14ac:dyDescent="0.35">
      <c r="B10" s="13" t="s">
        <v>8</v>
      </c>
      <c r="C10" s="5">
        <v>1.7749999400000001</v>
      </c>
      <c r="D10" s="5">
        <v>0</v>
      </c>
      <c r="E10" s="5">
        <v>0</v>
      </c>
      <c r="F10" s="5">
        <v>0</v>
      </c>
      <c r="G10" s="1"/>
    </row>
    <row r="11" spans="2:7" x14ac:dyDescent="0.35">
      <c r="B11" s="13" t="s">
        <v>9</v>
      </c>
      <c r="C11" s="5">
        <v>11.99722113</v>
      </c>
      <c r="D11" s="5">
        <v>9.3756079999999997</v>
      </c>
      <c r="E11" s="5">
        <v>9.7907670000000007</v>
      </c>
      <c r="F11" s="5">
        <v>10.893509</v>
      </c>
      <c r="G11" s="1"/>
    </row>
    <row r="12" spans="2:7" x14ac:dyDescent="0.35">
      <c r="B12" s="13" t="s">
        <v>10</v>
      </c>
      <c r="C12" s="5">
        <v>127.97579521</v>
      </c>
      <c r="D12" s="5">
        <v>114.45111063</v>
      </c>
      <c r="E12" s="5">
        <v>113.45532863</v>
      </c>
      <c r="F12" s="5">
        <v>126.39631159</v>
      </c>
      <c r="G12" s="1"/>
    </row>
    <row r="13" spans="2:7" x14ac:dyDescent="0.35">
      <c r="B13" s="13" t="s">
        <v>11</v>
      </c>
      <c r="C13" s="5">
        <v>188.68544262</v>
      </c>
      <c r="D13" s="5">
        <v>34.43336</v>
      </c>
      <c r="E13" s="5">
        <v>160.19442100000001</v>
      </c>
      <c r="F13" s="5">
        <v>12.512874999999999</v>
      </c>
      <c r="G13" s="1"/>
    </row>
    <row r="14" spans="2:7" x14ac:dyDescent="0.35">
      <c r="B14" s="13" t="s">
        <v>12</v>
      </c>
      <c r="C14" s="5">
        <v>1.41090976</v>
      </c>
      <c r="D14" s="5">
        <v>0.54</v>
      </c>
      <c r="E14" s="5">
        <v>0.54</v>
      </c>
      <c r="F14" s="5">
        <v>0.54</v>
      </c>
      <c r="G14" s="1"/>
    </row>
    <row r="15" spans="2:7" x14ac:dyDescent="0.35">
      <c r="B15" s="13" t="s">
        <v>13</v>
      </c>
      <c r="C15" s="5">
        <v>31.607018010000001</v>
      </c>
      <c r="D15" s="5">
        <v>28.640970859999999</v>
      </c>
      <c r="E15" s="5">
        <v>28.640970859999999</v>
      </c>
      <c r="F15" s="5">
        <v>27.76902286</v>
      </c>
      <c r="G15" s="1"/>
    </row>
    <row r="16" spans="2:7" x14ac:dyDescent="0.35">
      <c r="B16" s="14" t="s">
        <v>14</v>
      </c>
      <c r="C16" s="15">
        <v>3415.2820300999992</v>
      </c>
      <c r="D16" s="15">
        <v>6554.1180434900007</v>
      </c>
      <c r="E16" s="15">
        <v>6867.6871784900004</v>
      </c>
      <c r="F16" s="15">
        <v>2712.2299534499998</v>
      </c>
      <c r="G16" s="1"/>
    </row>
    <row r="17" spans="2:7" x14ac:dyDescent="0.35">
      <c r="B17" s="12" t="s">
        <v>15</v>
      </c>
      <c r="C17" s="16" t="s">
        <v>1</v>
      </c>
      <c r="D17" s="16" t="s">
        <v>1</v>
      </c>
      <c r="E17" s="16" t="s">
        <v>1</v>
      </c>
      <c r="F17" s="16" t="s">
        <v>1</v>
      </c>
      <c r="G17" s="1"/>
    </row>
    <row r="18" spans="2:7" x14ac:dyDescent="0.35">
      <c r="B18" s="13" t="s">
        <v>16</v>
      </c>
      <c r="C18" s="5">
        <v>548.96463960000005</v>
      </c>
      <c r="D18" s="5">
        <v>590.32364259999997</v>
      </c>
      <c r="E18" s="5">
        <v>574.97360360000005</v>
      </c>
      <c r="F18" s="5">
        <v>536.88127770999995</v>
      </c>
      <c r="G18" s="1"/>
    </row>
    <row r="19" spans="2:7" x14ac:dyDescent="0.35">
      <c r="B19" s="4" t="s">
        <v>17</v>
      </c>
      <c r="C19" s="5">
        <v>128.79673326</v>
      </c>
      <c r="D19" s="5">
        <v>131.12915000000001</v>
      </c>
      <c r="E19" s="5">
        <v>131.12915000000001</v>
      </c>
      <c r="F19" s="5">
        <v>130.86036141</v>
      </c>
      <c r="G19" s="1"/>
    </row>
    <row r="20" spans="2:7" x14ac:dyDescent="0.35">
      <c r="B20" s="17" t="s">
        <v>18</v>
      </c>
      <c r="C20" s="5">
        <v>35.322038089999999</v>
      </c>
      <c r="D20" s="5">
        <v>34.907584</v>
      </c>
      <c r="E20" s="5">
        <v>32.449095999999997</v>
      </c>
      <c r="F20" s="5">
        <v>27.046415060000001</v>
      </c>
      <c r="G20" s="1"/>
    </row>
    <row r="21" spans="2:7" x14ac:dyDescent="0.35">
      <c r="B21" s="13" t="s">
        <v>19</v>
      </c>
      <c r="C21" s="5">
        <v>1884.14663133</v>
      </c>
      <c r="D21" s="5">
        <v>5015.2423570000001</v>
      </c>
      <c r="E21" s="5">
        <v>5355.5205349999997</v>
      </c>
      <c r="F21" s="5">
        <v>1542.248855</v>
      </c>
      <c r="G21" s="1"/>
    </row>
    <row r="22" spans="2:7" ht="15" x14ac:dyDescent="0.35">
      <c r="B22" s="4" t="s">
        <v>20</v>
      </c>
      <c r="C22" s="5">
        <v>166.53101396</v>
      </c>
      <c r="D22" s="5">
        <v>169.953969</v>
      </c>
      <c r="E22" s="5">
        <v>169.953969</v>
      </c>
      <c r="F22" s="5">
        <v>0</v>
      </c>
      <c r="G22" s="1"/>
    </row>
    <row r="23" spans="2:7" x14ac:dyDescent="0.35">
      <c r="B23" s="13" t="s">
        <v>21</v>
      </c>
      <c r="C23" s="5">
        <v>698.59739665999996</v>
      </c>
      <c r="D23" s="5">
        <v>766.03353400000003</v>
      </c>
      <c r="E23" s="5">
        <v>758.41964299999995</v>
      </c>
      <c r="F23" s="5">
        <v>521.24758591</v>
      </c>
      <c r="G23" s="1"/>
    </row>
    <row r="24" spans="2:7" x14ac:dyDescent="0.35">
      <c r="B24" s="18" t="s">
        <v>22</v>
      </c>
      <c r="C24" s="19">
        <v>3462.3584529</v>
      </c>
      <c r="D24" s="19">
        <v>6707.5902366</v>
      </c>
      <c r="E24" s="19">
        <v>7022.4459966000004</v>
      </c>
      <c r="F24" s="19">
        <v>2758.2844950899998</v>
      </c>
      <c r="G24" s="1"/>
    </row>
    <row r="25" spans="2:7" ht="15" thickBot="1" x14ac:dyDescent="0.4">
      <c r="B25" s="20" t="s">
        <v>23</v>
      </c>
      <c r="C25" s="21">
        <v>-47.076422800000728</v>
      </c>
      <c r="D25" s="21">
        <v>-153.47219310999935</v>
      </c>
      <c r="E25" s="21">
        <v>-154.75881810999999</v>
      </c>
      <c r="F25" s="21">
        <v>-46.054541640000025</v>
      </c>
      <c r="G25" s="1"/>
    </row>
    <row r="26" spans="2:7" x14ac:dyDescent="0.35">
      <c r="B26" s="12" t="s">
        <v>24</v>
      </c>
      <c r="C26" s="22" t="s">
        <v>1</v>
      </c>
      <c r="D26" s="22" t="s">
        <v>1</v>
      </c>
      <c r="E26" s="22" t="s">
        <v>1</v>
      </c>
      <c r="F26" s="22" t="s">
        <v>1</v>
      </c>
      <c r="G26" s="1"/>
    </row>
    <row r="27" spans="2:7" x14ac:dyDescent="0.35">
      <c r="B27" s="13" t="s">
        <v>26</v>
      </c>
      <c r="C27" s="5">
        <v>1.1041381100000001</v>
      </c>
      <c r="D27" s="59" t="s">
        <v>114</v>
      </c>
      <c r="E27" s="59" t="s">
        <v>114</v>
      </c>
      <c r="F27" s="59" t="s">
        <v>114</v>
      </c>
      <c r="G27" s="1"/>
    </row>
    <row r="28" spans="2:7" x14ac:dyDescent="0.35">
      <c r="B28" s="23" t="s">
        <v>27</v>
      </c>
      <c r="C28" s="5">
        <v>-1.4707878299999999</v>
      </c>
      <c r="D28" s="59" t="s">
        <v>114</v>
      </c>
      <c r="E28" s="59" t="s">
        <v>114</v>
      </c>
      <c r="F28" s="59" t="s">
        <v>114</v>
      </c>
      <c r="G28" s="1"/>
    </row>
    <row r="29" spans="2:7" x14ac:dyDescent="0.35">
      <c r="B29" s="18" t="s">
        <v>28</v>
      </c>
      <c r="C29" s="66" t="s">
        <v>114</v>
      </c>
      <c r="D29" s="66" t="s">
        <v>114</v>
      </c>
      <c r="E29" s="66" t="s">
        <v>114</v>
      </c>
      <c r="F29" s="66" t="s">
        <v>114</v>
      </c>
      <c r="G29" s="1"/>
    </row>
    <row r="30" spans="2:7" x14ac:dyDescent="0.35">
      <c r="B30" s="18" t="s">
        <v>29</v>
      </c>
      <c r="C30" s="19">
        <v>-47.344613760000726</v>
      </c>
      <c r="D30" s="19">
        <v>-153.41820128999936</v>
      </c>
      <c r="E30" s="19">
        <v>-154.70482629</v>
      </c>
      <c r="F30" s="19">
        <v>-46.000549820000025</v>
      </c>
      <c r="G30" s="1"/>
    </row>
    <row r="31" spans="2:7" x14ac:dyDescent="0.35">
      <c r="B31" s="24" t="s">
        <v>30</v>
      </c>
      <c r="C31" s="22" t="s">
        <v>1</v>
      </c>
      <c r="D31" s="22" t="s">
        <v>1</v>
      </c>
      <c r="E31" s="22" t="s">
        <v>1</v>
      </c>
      <c r="F31" s="22" t="s">
        <v>1</v>
      </c>
      <c r="G31" s="1"/>
    </row>
    <row r="32" spans="2:7" x14ac:dyDescent="0.35">
      <c r="B32" s="25" t="s">
        <v>31</v>
      </c>
      <c r="C32" s="5">
        <v>30.637631469999999</v>
      </c>
      <c r="D32" s="5">
        <v>-0.55380499999999999</v>
      </c>
      <c r="E32" s="5">
        <v>-0.55380499999999999</v>
      </c>
      <c r="F32" s="5">
        <v>-0.55380499999999999</v>
      </c>
      <c r="G32" s="1"/>
    </row>
    <row r="33" spans="2:7" x14ac:dyDescent="0.35">
      <c r="B33" s="25" t="s">
        <v>32</v>
      </c>
      <c r="C33" s="5">
        <v>-9.2200049000000011</v>
      </c>
      <c r="D33" s="5">
        <v>2.62304</v>
      </c>
      <c r="E33" s="5">
        <v>2.62304</v>
      </c>
      <c r="F33" s="5">
        <v>2.77068</v>
      </c>
      <c r="G33" s="1"/>
    </row>
    <row r="34" spans="2:7" x14ac:dyDescent="0.35">
      <c r="B34" s="26" t="s">
        <v>33</v>
      </c>
      <c r="C34" s="19">
        <v>21.417626569999999</v>
      </c>
      <c r="D34" s="19">
        <v>2.0692349999999995</v>
      </c>
      <c r="E34" s="19">
        <v>2.0692349999999995</v>
      </c>
      <c r="F34" s="19">
        <v>2.2168749999999995</v>
      </c>
      <c r="G34" s="1"/>
    </row>
    <row r="35" spans="2:7" ht="15" thickBot="1" x14ac:dyDescent="0.4">
      <c r="B35" s="27" t="s">
        <v>34</v>
      </c>
      <c r="C35" s="28">
        <v>-25.926987190000727</v>
      </c>
      <c r="D35" s="28">
        <v>-151.34896628999937</v>
      </c>
      <c r="E35" s="28">
        <v>-152.63559129000001</v>
      </c>
      <c r="F35" s="28">
        <v>-43.783674820000023</v>
      </c>
      <c r="G35" s="1"/>
    </row>
    <row r="36" spans="2:7" ht="48" customHeight="1" x14ac:dyDescent="0.35">
      <c r="B36" s="68" t="s">
        <v>115</v>
      </c>
      <c r="C36" s="68"/>
      <c r="D36" s="68"/>
      <c r="E36" s="68"/>
      <c r="F36" s="68"/>
      <c r="G36" s="1"/>
    </row>
    <row r="37" spans="2:7" x14ac:dyDescent="0.35">
      <c r="B37" s="31"/>
      <c r="C37" s="29"/>
      <c r="D37" s="29"/>
      <c r="E37" s="29"/>
      <c r="F37" s="29"/>
      <c r="G37" s="1"/>
    </row>
    <row r="38" spans="2:7" x14ac:dyDescent="0.35">
      <c r="B38" s="1"/>
      <c r="C38" s="1"/>
      <c r="D38" s="1"/>
      <c r="E38" s="1"/>
      <c r="F38" s="1"/>
      <c r="G38" s="1"/>
    </row>
    <row r="40" spans="2:7" x14ac:dyDescent="0.35">
      <c r="B40" s="1"/>
      <c r="C40" s="1"/>
      <c r="D40" s="1"/>
      <c r="E40" s="1"/>
      <c r="F40" s="1"/>
      <c r="G40" s="1"/>
    </row>
    <row r="41" spans="2:7" x14ac:dyDescent="0.35">
      <c r="B41" s="2" t="s">
        <v>116</v>
      </c>
      <c r="C41" s="3"/>
      <c r="D41" s="32"/>
      <c r="E41" s="3"/>
      <c r="F41" s="3"/>
      <c r="G41" s="1"/>
    </row>
    <row r="42" spans="2:7" x14ac:dyDescent="0.35">
      <c r="B42" s="3"/>
      <c r="C42" s="3"/>
      <c r="D42" s="3"/>
      <c r="E42" s="3"/>
      <c r="F42" s="3"/>
      <c r="G42" s="1"/>
    </row>
    <row r="43" spans="2:7" ht="14.5" customHeight="1" x14ac:dyDescent="0.35">
      <c r="B43" s="69" t="s">
        <v>0</v>
      </c>
      <c r="C43" s="69"/>
      <c r="D43" s="69"/>
      <c r="E43" s="69"/>
      <c r="F43" s="69"/>
      <c r="G43" s="1"/>
    </row>
    <row r="44" spans="2:7" x14ac:dyDescent="0.35">
      <c r="B44" s="33" t="s">
        <v>1</v>
      </c>
      <c r="C44" s="34" t="s">
        <v>1</v>
      </c>
      <c r="D44" s="35" t="s">
        <v>1</v>
      </c>
      <c r="E44" s="35"/>
      <c r="F44" s="36" t="s">
        <v>1</v>
      </c>
      <c r="G44" s="1"/>
    </row>
    <row r="45" spans="2:7" x14ac:dyDescent="0.35">
      <c r="B45" s="37" t="s">
        <v>1</v>
      </c>
      <c r="C45" s="38">
        <f>LEFT([1]Department_list!$O$5,4)+1</f>
        <v>2020</v>
      </c>
      <c r="D45" s="39">
        <f>LEFT([1]Department_list!$O$4,4)+1</f>
        <v>2021</v>
      </c>
      <c r="E45" s="39">
        <f>LEFT([1]Department_list!$O$3,4)+1</f>
        <v>2021</v>
      </c>
      <c r="F45" s="39">
        <f>LEFT([1]Department_list!$O$2,4)+1</f>
        <v>2022</v>
      </c>
      <c r="G45" s="1"/>
    </row>
    <row r="46" spans="2:7" ht="15.75" customHeight="1" x14ac:dyDescent="0.35">
      <c r="B46" s="40" t="s">
        <v>1</v>
      </c>
      <c r="C46" s="9" t="s">
        <v>2</v>
      </c>
      <c r="D46" s="9" t="s">
        <v>3</v>
      </c>
      <c r="E46" s="41" t="s">
        <v>4</v>
      </c>
      <c r="F46" s="41" t="s">
        <v>3</v>
      </c>
      <c r="G46" s="1"/>
    </row>
    <row r="47" spans="2:7" x14ac:dyDescent="0.35">
      <c r="B47" s="12" t="s">
        <v>36</v>
      </c>
      <c r="C47" s="11" t="s">
        <v>1</v>
      </c>
      <c r="D47" s="11" t="s">
        <v>1</v>
      </c>
      <c r="E47" s="11" t="s">
        <v>1</v>
      </c>
      <c r="F47" s="11" t="s">
        <v>1</v>
      </c>
      <c r="G47" s="1"/>
    </row>
    <row r="48" spans="2:7" x14ac:dyDescent="0.35">
      <c r="B48" s="12" t="s">
        <v>37</v>
      </c>
      <c r="C48" s="11" t="s">
        <v>1</v>
      </c>
      <c r="D48" s="11" t="s">
        <v>1</v>
      </c>
      <c r="E48" s="11" t="s">
        <v>1</v>
      </c>
      <c r="F48" s="11" t="s">
        <v>1</v>
      </c>
      <c r="G48" s="1"/>
    </row>
    <row r="49" spans="2:7" x14ac:dyDescent="0.35">
      <c r="B49" s="13" t="s">
        <v>38</v>
      </c>
      <c r="C49" s="42">
        <v>567.19354834000001</v>
      </c>
      <c r="D49" s="42">
        <v>427.62986961000001</v>
      </c>
      <c r="E49" s="42">
        <v>422.21853861</v>
      </c>
      <c r="F49" s="42">
        <v>370.38897030999999</v>
      </c>
      <c r="G49" s="1"/>
    </row>
    <row r="50" spans="2:7" x14ac:dyDescent="0.35">
      <c r="B50" s="43" t="s">
        <v>39</v>
      </c>
      <c r="C50" s="42">
        <v>396.67624470999999</v>
      </c>
      <c r="D50" s="42">
        <v>452.49133176999999</v>
      </c>
      <c r="E50" s="42">
        <v>452.49083876999998</v>
      </c>
      <c r="F50" s="42">
        <v>537.25411077000001</v>
      </c>
      <c r="G50" s="1"/>
    </row>
    <row r="51" spans="2:7" x14ac:dyDescent="0.35">
      <c r="B51" s="43" t="s">
        <v>40</v>
      </c>
      <c r="C51" s="42">
        <v>395.20157554999997</v>
      </c>
      <c r="D51" s="42">
        <v>400.44517041</v>
      </c>
      <c r="E51" s="42">
        <v>439.36032941000002</v>
      </c>
      <c r="F51" s="42">
        <v>442.62292740999999</v>
      </c>
      <c r="G51" s="1"/>
    </row>
    <row r="52" spans="2:7" x14ac:dyDescent="0.35">
      <c r="B52" s="13" t="s">
        <v>41</v>
      </c>
      <c r="C52" s="5">
        <v>98.43159618</v>
      </c>
      <c r="D52" s="5">
        <v>101.27079172000001</v>
      </c>
      <c r="E52" s="5">
        <v>101.27079172000001</v>
      </c>
      <c r="F52" s="5">
        <v>104.25084326</v>
      </c>
      <c r="G52" s="1"/>
    </row>
    <row r="53" spans="2:7" x14ac:dyDescent="0.35">
      <c r="B53" s="18" t="s">
        <v>42</v>
      </c>
      <c r="C53" s="19">
        <v>1457.50296478</v>
      </c>
      <c r="D53" s="19">
        <v>1381.83716351</v>
      </c>
      <c r="E53" s="19">
        <v>1415.3404985100001</v>
      </c>
      <c r="F53" s="19">
        <v>1454.5168517499999</v>
      </c>
      <c r="G53" s="1"/>
    </row>
    <row r="54" spans="2:7" x14ac:dyDescent="0.35">
      <c r="B54" s="12" t="s">
        <v>43</v>
      </c>
      <c r="C54" s="5" t="s">
        <v>1</v>
      </c>
      <c r="D54" s="5" t="s">
        <v>1</v>
      </c>
      <c r="E54" s="5" t="s">
        <v>1</v>
      </c>
      <c r="F54" s="5" t="s">
        <v>1</v>
      </c>
      <c r="G54" s="1"/>
    </row>
    <row r="55" spans="2:7" x14ac:dyDescent="0.35">
      <c r="B55" s="13" t="s">
        <v>44</v>
      </c>
      <c r="C55" s="5">
        <v>3.1793784700000001</v>
      </c>
      <c r="D55" s="5">
        <v>3.2727194700000002</v>
      </c>
      <c r="E55" s="5">
        <v>3.2727194700000002</v>
      </c>
      <c r="F55" s="5">
        <v>3.3480604700000001</v>
      </c>
      <c r="G55" s="1"/>
    </row>
    <row r="56" spans="2:7" x14ac:dyDescent="0.35">
      <c r="B56" s="4" t="s">
        <v>45</v>
      </c>
      <c r="C56" s="5">
        <v>8450.0385431000013</v>
      </c>
      <c r="D56" s="5">
        <v>8402.2475225800008</v>
      </c>
      <c r="E56" s="5">
        <v>8416.9100695800007</v>
      </c>
      <c r="F56" s="5">
        <v>8379.1316431700016</v>
      </c>
      <c r="G56" s="1"/>
    </row>
    <row r="57" spans="2:7" x14ac:dyDescent="0.35">
      <c r="B57" s="13" t="s">
        <v>46</v>
      </c>
      <c r="C57" s="5">
        <v>2.165343</v>
      </c>
      <c r="D57" s="5">
        <v>2.165343</v>
      </c>
      <c r="E57" s="5">
        <v>2.165343</v>
      </c>
      <c r="F57" s="5">
        <v>2.165343</v>
      </c>
      <c r="G57" s="1"/>
    </row>
    <row r="58" spans="2:7" x14ac:dyDescent="0.35">
      <c r="B58" s="13" t="s">
        <v>47</v>
      </c>
      <c r="C58" s="5">
        <v>36.151309259999998</v>
      </c>
      <c r="D58" s="5">
        <v>37.866309260000001</v>
      </c>
      <c r="E58" s="5">
        <v>37.866309260000001</v>
      </c>
      <c r="F58" s="5">
        <v>39.572670260000002</v>
      </c>
      <c r="G58" s="1"/>
    </row>
    <row r="59" spans="2:7" x14ac:dyDescent="0.35">
      <c r="B59" s="13" t="s">
        <v>32</v>
      </c>
      <c r="C59" s="5">
        <v>29.456476649999999</v>
      </c>
      <c r="D59" s="5">
        <v>29.839168650000001</v>
      </c>
      <c r="E59" s="5">
        <v>29.839168650000001</v>
      </c>
      <c r="F59" s="5">
        <v>30.144577649999999</v>
      </c>
      <c r="G59" s="1"/>
    </row>
    <row r="60" spans="2:7" x14ac:dyDescent="0.35">
      <c r="B60" s="18" t="s">
        <v>48</v>
      </c>
      <c r="C60" s="19">
        <v>8520.9910504800009</v>
      </c>
      <c r="D60" s="19">
        <v>8475.3910629600014</v>
      </c>
      <c r="E60" s="19">
        <v>8490.0536099600013</v>
      </c>
      <c r="F60" s="19">
        <v>8454.3622945500028</v>
      </c>
      <c r="G60" s="1"/>
    </row>
    <row r="61" spans="2:7" x14ac:dyDescent="0.35">
      <c r="B61" s="18" t="s">
        <v>49</v>
      </c>
      <c r="C61" s="19">
        <v>9978.4940152600011</v>
      </c>
      <c r="D61" s="19">
        <v>9857.2282264700007</v>
      </c>
      <c r="E61" s="19">
        <v>9905.3941084700018</v>
      </c>
      <c r="F61" s="19">
        <v>9908.8791463000034</v>
      </c>
      <c r="G61" s="1"/>
    </row>
    <row r="62" spans="2:7" x14ac:dyDescent="0.35">
      <c r="B62" s="12" t="s">
        <v>50</v>
      </c>
      <c r="C62" s="5" t="s">
        <v>1</v>
      </c>
      <c r="D62" s="5" t="s">
        <v>1</v>
      </c>
      <c r="E62" s="5" t="s">
        <v>1</v>
      </c>
      <c r="F62" s="5" t="s">
        <v>1</v>
      </c>
      <c r="G62" s="1"/>
    </row>
    <row r="63" spans="2:7" x14ac:dyDescent="0.35">
      <c r="B63" s="13" t="s">
        <v>51</v>
      </c>
      <c r="C63" s="5">
        <v>594.8246001</v>
      </c>
      <c r="D63" s="5">
        <v>590.33164311999997</v>
      </c>
      <c r="E63" s="5">
        <v>588.83164311999997</v>
      </c>
      <c r="F63" s="5">
        <v>585.92484612999999</v>
      </c>
      <c r="G63" s="1"/>
    </row>
    <row r="64" spans="2:7" x14ac:dyDescent="0.35">
      <c r="B64" s="4" t="s">
        <v>52</v>
      </c>
      <c r="C64" s="5">
        <v>467.93121793</v>
      </c>
      <c r="D64" s="5">
        <v>458.05816713000002</v>
      </c>
      <c r="E64" s="5">
        <v>458.05767413000001</v>
      </c>
      <c r="F64" s="5">
        <v>447.39857176999999</v>
      </c>
      <c r="G64" s="1"/>
    </row>
    <row r="65" spans="2:7" x14ac:dyDescent="0.35">
      <c r="B65" s="13" t="s">
        <v>53</v>
      </c>
      <c r="C65" s="5">
        <v>157.69384061</v>
      </c>
      <c r="D65" s="5">
        <v>162.01414636000001</v>
      </c>
      <c r="E65" s="5">
        <v>162.01414636000001</v>
      </c>
      <c r="F65" s="5">
        <v>163.43368835999999</v>
      </c>
      <c r="G65" s="1"/>
    </row>
    <row r="66" spans="2:7" x14ac:dyDescent="0.35">
      <c r="B66" s="18" t="s">
        <v>54</v>
      </c>
      <c r="C66" s="19">
        <v>1220.4496586400001</v>
      </c>
      <c r="D66" s="19">
        <v>1210.40395661</v>
      </c>
      <c r="E66" s="19">
        <v>1208.90346361</v>
      </c>
      <c r="F66" s="19">
        <v>1196.75710626</v>
      </c>
      <c r="G66" s="1"/>
    </row>
    <row r="67" spans="2:7" ht="15" thickBot="1" x14ac:dyDescent="0.4">
      <c r="B67" s="44" t="s">
        <v>55</v>
      </c>
      <c r="C67" s="45">
        <v>8758.0443566200011</v>
      </c>
      <c r="D67" s="45">
        <v>8646.8242698600006</v>
      </c>
      <c r="E67" s="45">
        <v>8696.4906448600013</v>
      </c>
      <c r="F67" s="45">
        <v>8712.1220400400034</v>
      </c>
      <c r="G67" s="1"/>
    </row>
    <row r="68" spans="2:7" x14ac:dyDescent="0.35">
      <c r="B68" s="12" t="s">
        <v>56</v>
      </c>
      <c r="C68" s="5" t="s">
        <v>1</v>
      </c>
      <c r="D68" s="5" t="s">
        <v>1</v>
      </c>
      <c r="E68" s="5" t="s">
        <v>1</v>
      </c>
      <c r="F68" s="5" t="s">
        <v>1</v>
      </c>
      <c r="G68" s="1"/>
    </row>
    <row r="69" spans="2:7" x14ac:dyDescent="0.35">
      <c r="B69" s="13" t="s">
        <v>57</v>
      </c>
      <c r="C69" s="5">
        <v>-404.89317306999999</v>
      </c>
      <c r="D69" s="5">
        <v>-563.35673836000001</v>
      </c>
      <c r="E69" s="5">
        <v>-564.64336335999701</v>
      </c>
      <c r="F69" s="5">
        <v>-610.64391318000003</v>
      </c>
      <c r="G69" s="1"/>
    </row>
    <row r="70" spans="2:7" x14ac:dyDescent="0.35">
      <c r="B70" s="13" t="s">
        <v>58</v>
      </c>
      <c r="C70" s="5">
        <v>6190.6394509000002</v>
      </c>
      <c r="D70" s="5">
        <v>6192.7086859000001</v>
      </c>
      <c r="E70" s="5">
        <v>6192.7086859000001</v>
      </c>
      <c r="F70" s="5">
        <v>6194.9255609000002</v>
      </c>
      <c r="G70" s="1"/>
    </row>
    <row r="71" spans="2:7" x14ac:dyDescent="0.35">
      <c r="B71" s="13" t="s">
        <v>59</v>
      </c>
      <c r="C71" s="5">
        <v>2972.2980787900001</v>
      </c>
      <c r="D71" s="5">
        <v>3017.4723223199999</v>
      </c>
      <c r="E71" s="5">
        <v>3068.4253223199999</v>
      </c>
      <c r="F71" s="5">
        <v>3127.8403923199999</v>
      </c>
      <c r="G71" s="1"/>
    </row>
    <row r="72" spans="2:7" ht="15" thickBot="1" x14ac:dyDescent="0.4">
      <c r="B72" s="44" t="s">
        <v>60</v>
      </c>
      <c r="C72" s="45">
        <v>8758.0443566200011</v>
      </c>
      <c r="D72" s="45">
        <v>8646.8242698600006</v>
      </c>
      <c r="E72" s="45">
        <v>8696.4906448600032</v>
      </c>
      <c r="F72" s="45">
        <v>8712.1220400399998</v>
      </c>
      <c r="G72" s="1"/>
    </row>
    <row r="73" spans="2:7" x14ac:dyDescent="0.35">
      <c r="B73" s="67" t="s">
        <v>35</v>
      </c>
      <c r="C73" s="46"/>
      <c r="D73" s="46"/>
      <c r="E73" s="46"/>
      <c r="F73" s="1"/>
      <c r="G73" s="1"/>
    </row>
    <row r="74" spans="2:7" x14ac:dyDescent="0.35">
      <c r="B74" s="1"/>
      <c r="C74" s="46"/>
      <c r="D74" s="46"/>
      <c r="E74" s="46"/>
      <c r="F74" s="46"/>
      <c r="G74" s="1"/>
    </row>
    <row r="75" spans="2:7" x14ac:dyDescent="0.35">
      <c r="B75" s="1"/>
      <c r="C75" s="46"/>
      <c r="D75" s="46"/>
      <c r="E75" s="46"/>
      <c r="F75" s="46"/>
      <c r="G75" s="1"/>
    </row>
    <row r="76" spans="2:7" x14ac:dyDescent="0.35">
      <c r="B76" s="1"/>
      <c r="C76" s="1"/>
      <c r="D76" s="1"/>
      <c r="E76" s="1"/>
      <c r="F76" s="1"/>
      <c r="G76" s="1"/>
    </row>
    <row r="77" spans="2:7" x14ac:dyDescent="0.35">
      <c r="B77" s="1"/>
      <c r="C77" s="1"/>
      <c r="D77" s="1"/>
      <c r="E77" s="1"/>
      <c r="F77" s="1"/>
    </row>
    <row r="78" spans="2:7" x14ac:dyDescent="0.35">
      <c r="B78" s="2" t="s">
        <v>117</v>
      </c>
      <c r="C78" s="3"/>
      <c r="D78" s="3"/>
      <c r="E78" s="3"/>
      <c r="F78" s="3"/>
      <c r="G78" s="1"/>
    </row>
    <row r="79" spans="2:7" x14ac:dyDescent="0.35">
      <c r="B79" s="3"/>
      <c r="C79" s="3"/>
      <c r="D79" s="3"/>
      <c r="E79" s="3"/>
      <c r="F79" s="3"/>
      <c r="G79" s="1"/>
    </row>
    <row r="80" spans="2:7" x14ac:dyDescent="0.35">
      <c r="B80" s="69" t="s">
        <v>0</v>
      </c>
      <c r="C80" s="69"/>
      <c r="D80" s="69"/>
      <c r="E80" s="69"/>
      <c r="F80" s="69"/>
      <c r="G80" s="1"/>
    </row>
    <row r="81" spans="2:7" x14ac:dyDescent="0.35">
      <c r="B81" s="6" t="s">
        <v>1</v>
      </c>
      <c r="C81" s="7" t="str">
        <f>[1]Department_list!$O$5</f>
        <v>2019-20</v>
      </c>
      <c r="D81" s="7" t="str">
        <f>[1]Department_list!$O$4</f>
        <v>2020-21</v>
      </c>
      <c r="E81" s="7" t="str">
        <f>[1]Department_list!$O$3</f>
        <v>2020-21</v>
      </c>
      <c r="F81" s="7" t="str">
        <f>[1]Department_list!$O$2</f>
        <v>2021-22</v>
      </c>
      <c r="G81" s="1"/>
    </row>
    <row r="82" spans="2:7" ht="15.75" customHeight="1" x14ac:dyDescent="0.35">
      <c r="B82" s="8" t="s">
        <v>1</v>
      </c>
      <c r="C82" s="9" t="s">
        <v>2</v>
      </c>
      <c r="D82" s="9" t="s">
        <v>3</v>
      </c>
      <c r="E82" s="9" t="s">
        <v>4</v>
      </c>
      <c r="F82" s="9" t="s">
        <v>3</v>
      </c>
      <c r="G82" s="1"/>
    </row>
    <row r="83" spans="2:7" x14ac:dyDescent="0.35">
      <c r="B83" s="12" t="s">
        <v>61</v>
      </c>
      <c r="C83" s="11" t="s">
        <v>1</v>
      </c>
      <c r="D83" s="11" t="s">
        <v>1</v>
      </c>
      <c r="E83" s="11" t="s">
        <v>1</v>
      </c>
      <c r="F83" s="11" t="s">
        <v>1</v>
      </c>
      <c r="G83" s="1"/>
    </row>
    <row r="84" spans="2:7" x14ac:dyDescent="0.35">
      <c r="B84" s="12" t="s">
        <v>62</v>
      </c>
      <c r="C84" s="11" t="s">
        <v>1</v>
      </c>
      <c r="D84" s="11" t="s">
        <v>1</v>
      </c>
      <c r="E84" s="11" t="s">
        <v>1</v>
      </c>
      <c r="F84" s="11" t="s">
        <v>1</v>
      </c>
      <c r="G84" s="1"/>
    </row>
    <row r="85" spans="2:7" ht="15" x14ac:dyDescent="0.35">
      <c r="B85" s="4" t="s">
        <v>63</v>
      </c>
      <c r="C85" s="5">
        <v>3057.4322166500001</v>
      </c>
      <c r="D85" s="5">
        <v>6318.1473169999999</v>
      </c>
      <c r="E85" s="5">
        <v>6506.5365069999998</v>
      </c>
      <c r="F85" s="5">
        <v>2450.654963</v>
      </c>
      <c r="G85" s="1"/>
    </row>
    <row r="86" spans="2:7" x14ac:dyDescent="0.35">
      <c r="B86" s="13" t="s">
        <v>64</v>
      </c>
      <c r="C86" s="5">
        <v>276.55103210999999</v>
      </c>
      <c r="D86" s="5">
        <v>137.06196199999999</v>
      </c>
      <c r="E86" s="5">
        <v>261.82724100000001</v>
      </c>
      <c r="F86" s="5">
        <v>130.08874996</v>
      </c>
      <c r="G86" s="1"/>
    </row>
    <row r="87" spans="2:7" x14ac:dyDescent="0.35">
      <c r="B87" s="13" t="s">
        <v>65</v>
      </c>
      <c r="C87" s="5">
        <v>12.018372599999999</v>
      </c>
      <c r="D87" s="5">
        <v>9.2304239999999993</v>
      </c>
      <c r="E87" s="5">
        <v>9.6455830000000002</v>
      </c>
      <c r="F87" s="5">
        <v>10.869165000000001</v>
      </c>
      <c r="G87" s="1"/>
    </row>
    <row r="88" spans="2:7" x14ac:dyDescent="0.35">
      <c r="B88" s="23" t="s">
        <v>66</v>
      </c>
      <c r="C88" s="5">
        <v>93.910086609999993</v>
      </c>
      <c r="D88" s="5">
        <v>29.33808449</v>
      </c>
      <c r="E88" s="5">
        <v>29.44008749</v>
      </c>
      <c r="F88" s="5">
        <v>28.466325489999999</v>
      </c>
      <c r="G88" s="1"/>
    </row>
    <row r="89" spans="2:7" x14ac:dyDescent="0.35">
      <c r="B89" s="12" t="s">
        <v>67</v>
      </c>
      <c r="C89" s="15">
        <v>3439.91170797</v>
      </c>
      <c r="D89" s="15">
        <v>6493.7777874900003</v>
      </c>
      <c r="E89" s="15">
        <v>6807.4494184900004</v>
      </c>
      <c r="F89" s="15">
        <v>2620.07920345</v>
      </c>
      <c r="G89" s="1"/>
    </row>
    <row r="90" spans="2:7" x14ac:dyDescent="0.35">
      <c r="B90" s="12" t="s">
        <v>68</v>
      </c>
      <c r="C90" s="16" t="s">
        <v>1</v>
      </c>
      <c r="D90" s="16" t="s">
        <v>1</v>
      </c>
      <c r="E90" s="16" t="s">
        <v>1</v>
      </c>
      <c r="F90" s="16" t="s">
        <v>1</v>
      </c>
      <c r="G90" s="1"/>
    </row>
    <row r="91" spans="2:7" x14ac:dyDescent="0.35">
      <c r="B91" s="13" t="s">
        <v>69</v>
      </c>
      <c r="C91" s="5">
        <v>-1843.8741606599999</v>
      </c>
      <c r="D91" s="5">
        <v>-5015.2413569999999</v>
      </c>
      <c r="E91" s="5">
        <v>-5355.5195350000004</v>
      </c>
      <c r="F91" s="5">
        <v>-1542.2478550000001</v>
      </c>
      <c r="G91" s="1"/>
    </row>
    <row r="92" spans="2:7" x14ac:dyDescent="0.35">
      <c r="B92" s="47" t="s">
        <v>70</v>
      </c>
      <c r="C92" s="42">
        <v>-1416.82518908</v>
      </c>
      <c r="D92" s="42">
        <v>-1358.5183745899999</v>
      </c>
      <c r="E92" s="42">
        <v>-1335.55444459</v>
      </c>
      <c r="F92" s="42">
        <v>-1054.8235026100001</v>
      </c>
      <c r="G92" s="1"/>
    </row>
    <row r="93" spans="2:7" ht="15" x14ac:dyDescent="0.35">
      <c r="B93" s="4" t="s">
        <v>20</v>
      </c>
      <c r="C93" s="5">
        <v>-166.53101396</v>
      </c>
      <c r="D93" s="5">
        <v>-169.953969</v>
      </c>
      <c r="E93" s="5">
        <v>-169.953969</v>
      </c>
      <c r="F93" s="5">
        <v>0</v>
      </c>
      <c r="G93" s="1"/>
    </row>
    <row r="94" spans="2:7" x14ac:dyDescent="0.35">
      <c r="B94" s="13" t="s">
        <v>71</v>
      </c>
      <c r="C94" s="5">
        <v>-36.402261429999996</v>
      </c>
      <c r="D94" s="5">
        <v>-34.805580999999997</v>
      </c>
      <c r="E94" s="5">
        <v>-32.449095999999997</v>
      </c>
      <c r="F94" s="5">
        <v>-27.046415060000001</v>
      </c>
      <c r="G94" s="1"/>
    </row>
    <row r="95" spans="2:7" x14ac:dyDescent="0.35">
      <c r="B95" s="18" t="s">
        <v>72</v>
      </c>
      <c r="C95" s="19">
        <v>-3463.6326251300002</v>
      </c>
      <c r="D95" s="19">
        <v>-6578.51928159</v>
      </c>
      <c r="E95" s="19">
        <v>-6893.4770445900012</v>
      </c>
      <c r="F95" s="19">
        <v>-2624.1177726700002</v>
      </c>
      <c r="G95" s="1"/>
    </row>
    <row r="96" spans="2:7" x14ac:dyDescent="0.35">
      <c r="B96" s="10" t="s">
        <v>73</v>
      </c>
      <c r="C96" s="22">
        <v>-23.720917160000226</v>
      </c>
      <c r="D96" s="22">
        <v>-84.741494099999727</v>
      </c>
      <c r="E96" s="22">
        <v>-86.027626100000816</v>
      </c>
      <c r="F96" s="22">
        <v>-4.0385692200002268</v>
      </c>
      <c r="G96" s="1"/>
    </row>
    <row r="97" spans="2:7" x14ac:dyDescent="0.35">
      <c r="B97" s="12" t="s">
        <v>74</v>
      </c>
      <c r="C97" s="5" t="s">
        <v>1</v>
      </c>
      <c r="D97" s="5" t="s">
        <v>1</v>
      </c>
      <c r="E97" s="5" t="s">
        <v>1</v>
      </c>
      <c r="F97" s="5" t="s">
        <v>1</v>
      </c>
      <c r="G97" s="1"/>
    </row>
    <row r="98" spans="2:7" x14ac:dyDescent="0.35">
      <c r="B98" s="13" t="s">
        <v>75</v>
      </c>
      <c r="C98" s="5">
        <v>9.8686661299999994</v>
      </c>
      <c r="D98" s="59" t="s">
        <v>114</v>
      </c>
      <c r="E98" s="59" t="s">
        <v>114</v>
      </c>
      <c r="F98" s="59" t="s">
        <v>114</v>
      </c>
      <c r="G98" s="1"/>
    </row>
    <row r="99" spans="2:7" x14ac:dyDescent="0.35">
      <c r="B99" s="13" t="s">
        <v>76</v>
      </c>
      <c r="C99" s="5">
        <v>-113.24512912</v>
      </c>
      <c r="D99" s="5">
        <v>-120.40843599999999</v>
      </c>
      <c r="E99" s="5">
        <v>-135.07098300000001</v>
      </c>
      <c r="F99" s="5">
        <v>-95.522220000000004</v>
      </c>
      <c r="G99" s="1"/>
    </row>
    <row r="100" spans="2:7" x14ac:dyDescent="0.35">
      <c r="B100" s="13" t="s">
        <v>77</v>
      </c>
      <c r="C100" s="5">
        <v>3.0518844700000001</v>
      </c>
      <c r="D100" s="5">
        <v>0</v>
      </c>
      <c r="E100" s="5">
        <v>0</v>
      </c>
      <c r="F100" s="5">
        <v>0</v>
      </c>
      <c r="G100" s="1"/>
    </row>
    <row r="101" spans="2:7" x14ac:dyDescent="0.35">
      <c r="B101" s="13" t="s">
        <v>78</v>
      </c>
      <c r="C101" s="5">
        <v>18.662659640000001</v>
      </c>
      <c r="D101" s="5">
        <v>1.592292</v>
      </c>
      <c r="E101" s="5">
        <v>-37.322867000000002</v>
      </c>
      <c r="F101" s="5">
        <v>2.708116</v>
      </c>
      <c r="G101" s="1"/>
    </row>
    <row r="102" spans="2:7" x14ac:dyDescent="0.35">
      <c r="B102" s="14" t="s">
        <v>79</v>
      </c>
      <c r="C102" s="15">
        <v>-81.661918880000002</v>
      </c>
      <c r="D102" s="15">
        <v>-118.93075872</v>
      </c>
      <c r="E102" s="15">
        <v>-172.50846472000001</v>
      </c>
      <c r="F102" s="15">
        <v>-92.921934719999996</v>
      </c>
      <c r="G102" s="1"/>
    </row>
    <row r="103" spans="2:7" x14ac:dyDescent="0.35">
      <c r="B103" s="12" t="s">
        <v>80</v>
      </c>
      <c r="C103" s="5" t="s">
        <v>1</v>
      </c>
      <c r="D103" s="5" t="s">
        <v>1</v>
      </c>
      <c r="E103" s="5" t="s">
        <v>1</v>
      </c>
      <c r="F103" s="5" t="s">
        <v>1</v>
      </c>
      <c r="G103" s="1"/>
    </row>
    <row r="104" spans="2:7" x14ac:dyDescent="0.35">
      <c r="B104" s="13" t="s">
        <v>81</v>
      </c>
      <c r="C104" s="5">
        <v>-22.275696270000001</v>
      </c>
      <c r="D104" s="5">
        <v>74.813934090000004</v>
      </c>
      <c r="E104" s="5">
        <v>125.76693409000001</v>
      </c>
      <c r="F104" s="5">
        <v>59.41507</v>
      </c>
      <c r="G104" s="1"/>
    </row>
    <row r="105" spans="2:7" x14ac:dyDescent="0.35">
      <c r="B105" s="4" t="s">
        <v>82</v>
      </c>
      <c r="C105" s="5">
        <v>-14.072739460000037</v>
      </c>
      <c r="D105" s="5">
        <v>-10.015008</v>
      </c>
      <c r="E105" s="5">
        <v>-10.015501</v>
      </c>
      <c r="F105" s="5">
        <v>-10.493782360000001</v>
      </c>
      <c r="G105" s="1"/>
    </row>
    <row r="106" spans="2:7" x14ac:dyDescent="0.35">
      <c r="B106" s="4" t="s">
        <v>83</v>
      </c>
      <c r="C106" s="5">
        <v>41.741272879999997</v>
      </c>
      <c r="D106" s="5">
        <v>-0.69035199999999997</v>
      </c>
      <c r="E106" s="5">
        <v>-2.1903519999999999</v>
      </c>
      <c r="F106" s="5">
        <v>-3.7903519999999999</v>
      </c>
      <c r="G106" s="1"/>
    </row>
    <row r="107" spans="2:7" ht="15" thickBot="1" x14ac:dyDescent="0.4">
      <c r="B107" s="48" t="s">
        <v>84</v>
      </c>
      <c r="C107" s="45">
        <v>5.3928371499999628</v>
      </c>
      <c r="D107" s="45">
        <v>64.108574090000005</v>
      </c>
      <c r="E107" s="45">
        <v>113.56108109</v>
      </c>
      <c r="F107" s="45">
        <v>45.130935640000004</v>
      </c>
      <c r="G107" s="1"/>
    </row>
    <row r="108" spans="2:7" x14ac:dyDescent="0.35">
      <c r="B108" s="12" t="s">
        <v>85</v>
      </c>
      <c r="C108" s="22">
        <v>-99.989998890000265</v>
      </c>
      <c r="D108" s="22">
        <v>-139.56367872999971</v>
      </c>
      <c r="E108" s="22">
        <v>-144.97500973000081</v>
      </c>
      <c r="F108" s="22">
        <v>-51.829568300000219</v>
      </c>
      <c r="G108" s="1"/>
    </row>
    <row r="109" spans="2:7" x14ac:dyDescent="0.35">
      <c r="B109" s="49" t="s">
        <v>86</v>
      </c>
      <c r="C109" s="50">
        <v>667.18354723000004</v>
      </c>
      <c r="D109" s="50">
        <v>567.19354834000001</v>
      </c>
      <c r="E109" s="50">
        <v>567.19354834000001</v>
      </c>
      <c r="F109" s="50">
        <v>422.21853861</v>
      </c>
      <c r="G109" s="1"/>
    </row>
    <row r="110" spans="2:7" ht="15" thickBot="1" x14ac:dyDescent="0.4">
      <c r="B110" s="51" t="s">
        <v>87</v>
      </c>
      <c r="C110" s="52">
        <v>567.19354833999978</v>
      </c>
      <c r="D110" s="52">
        <v>427.6298696100003</v>
      </c>
      <c r="E110" s="52">
        <v>422.2185386099992</v>
      </c>
      <c r="F110" s="52">
        <v>370.38897030999976</v>
      </c>
      <c r="G110" s="1"/>
    </row>
    <row r="111" spans="2:7" ht="48.5" customHeight="1" x14ac:dyDescent="0.35">
      <c r="B111" s="68" t="s">
        <v>115</v>
      </c>
      <c r="C111" s="68"/>
      <c r="D111" s="68"/>
      <c r="E111" s="68"/>
      <c r="F111" s="68"/>
      <c r="G111" s="1"/>
    </row>
    <row r="112" spans="2:7" x14ac:dyDescent="0.35">
      <c r="B112" s="1"/>
      <c r="C112" s="1"/>
      <c r="D112" s="46"/>
      <c r="E112" s="1"/>
      <c r="F112" s="46"/>
      <c r="G112" s="1"/>
    </row>
    <row r="113" spans="2:7" x14ac:dyDescent="0.35">
      <c r="B113" s="1"/>
      <c r="C113" s="1"/>
      <c r="D113" s="1"/>
      <c r="E113" s="1"/>
      <c r="F113" s="1"/>
      <c r="G113" s="1"/>
    </row>
    <row r="114" spans="2:7" ht="17.25" customHeight="1" x14ac:dyDescent="0.35">
      <c r="B114" s="1"/>
      <c r="C114" s="1"/>
      <c r="D114" s="1"/>
      <c r="E114" s="1"/>
      <c r="F114" s="1"/>
      <c r="G114" s="1"/>
    </row>
    <row r="115" spans="2:7" ht="14" customHeight="1" x14ac:dyDescent="0.35">
      <c r="B115" s="1"/>
      <c r="C115" s="1"/>
      <c r="D115" s="1"/>
      <c r="E115" s="1"/>
      <c r="F115" s="1"/>
      <c r="G115" s="1"/>
    </row>
    <row r="116" spans="2:7" ht="15" customHeight="1" collapsed="1" x14ac:dyDescent="0.35">
      <c r="B116" s="53" t="s">
        <v>118</v>
      </c>
      <c r="C116" s="54"/>
      <c r="D116" s="55"/>
      <c r="E116" s="55"/>
      <c r="F116" s="56"/>
      <c r="G116" s="56"/>
    </row>
    <row r="117" spans="2:7" ht="15" customHeight="1" x14ac:dyDescent="0.35">
      <c r="B117" s="53"/>
      <c r="C117" s="54"/>
      <c r="D117" s="55"/>
      <c r="E117" s="55"/>
      <c r="F117" s="56"/>
      <c r="G117" s="56"/>
    </row>
    <row r="118" spans="2:7" ht="20" customHeight="1" x14ac:dyDescent="0.35">
      <c r="B118" s="70" t="s">
        <v>0</v>
      </c>
      <c r="C118" s="71"/>
      <c r="D118" s="71"/>
      <c r="E118" s="71"/>
      <c r="F118" s="71"/>
      <c r="G118" s="71"/>
    </row>
    <row r="119" spans="2:7" ht="25.5" customHeight="1" x14ac:dyDescent="0.35">
      <c r="B119" s="6" t="s">
        <v>1</v>
      </c>
      <c r="C119" s="57" t="s">
        <v>57</v>
      </c>
      <c r="D119" s="57" t="s">
        <v>88</v>
      </c>
      <c r="E119" s="57" t="s">
        <v>89</v>
      </c>
      <c r="F119" s="57" t="s">
        <v>91</v>
      </c>
      <c r="G119" s="58" t="s">
        <v>90</v>
      </c>
    </row>
    <row r="120" spans="2:7" x14ac:dyDescent="0.35">
      <c r="B120" s="14" t="str">
        <f>"Opening balance 1 July "&amp;LEFT([1]Department_list!$O$5,4)</f>
        <v>Opening balance 1 July 2019</v>
      </c>
      <c r="C120" s="22">
        <v>-337.12185095000001</v>
      </c>
      <c r="D120" s="22">
        <v>2995.0650536799999</v>
      </c>
      <c r="E120" s="22">
        <v>5633.0009310300002</v>
      </c>
      <c r="F120" s="22">
        <v>515.79418494000004</v>
      </c>
      <c r="G120" s="22">
        <v>8806.7383186999996</v>
      </c>
    </row>
    <row r="121" spans="2:7" ht="15" customHeight="1" x14ac:dyDescent="0.35">
      <c r="B121" s="47" t="s">
        <v>34</v>
      </c>
      <c r="C121" s="5">
        <v>-67.771322119999994</v>
      </c>
      <c r="D121" s="5">
        <v>0</v>
      </c>
      <c r="E121" s="5">
        <v>30.637631469999999</v>
      </c>
      <c r="F121" s="5">
        <v>11.20670346</v>
      </c>
      <c r="G121" s="22">
        <v>-25.926987189999991</v>
      </c>
    </row>
    <row r="122" spans="2:7" x14ac:dyDescent="0.35">
      <c r="B122" s="47" t="s">
        <v>92</v>
      </c>
      <c r="C122" s="5">
        <v>0</v>
      </c>
      <c r="D122" s="5">
        <v>-22.76697489</v>
      </c>
      <c r="E122" s="5">
        <v>0</v>
      </c>
      <c r="F122" s="5">
        <v>0</v>
      </c>
      <c r="G122" s="22">
        <v>-22.76697489</v>
      </c>
    </row>
    <row r="123" spans="2:7" x14ac:dyDescent="0.35">
      <c r="B123" s="14" t="s">
        <v>93</v>
      </c>
      <c r="C123" s="15">
        <v>-404.89317306999999</v>
      </c>
      <c r="D123" s="15">
        <v>2972.2980787900001</v>
      </c>
      <c r="E123" s="15">
        <v>5663.6385625000003</v>
      </c>
      <c r="F123" s="15">
        <v>527.00088840000001</v>
      </c>
      <c r="G123" s="15">
        <v>8758.0443566199992</v>
      </c>
    </row>
    <row r="124" spans="2:7" x14ac:dyDescent="0.35">
      <c r="B124" s="13" t="s">
        <v>94</v>
      </c>
      <c r="C124" s="5">
        <v>-5.0453639999999993</v>
      </c>
      <c r="D124" s="5">
        <v>-22.17251714</v>
      </c>
      <c r="E124" s="22">
        <v>0</v>
      </c>
      <c r="F124" s="22">
        <v>0</v>
      </c>
      <c r="G124" s="22">
        <v>-27.217881139999999</v>
      </c>
    </row>
    <row r="125" spans="2:7" x14ac:dyDescent="0.35">
      <c r="B125" s="12" t="s">
        <v>95</v>
      </c>
      <c r="C125" s="22">
        <v>-409.93853707</v>
      </c>
      <c r="D125" s="22">
        <v>2950.1255616500002</v>
      </c>
      <c r="E125" s="22">
        <v>5663.6385625000003</v>
      </c>
      <c r="F125" s="22">
        <v>527.00088840000001</v>
      </c>
      <c r="G125" s="22">
        <v>8730.8264754799984</v>
      </c>
    </row>
    <row r="126" spans="2:7" x14ac:dyDescent="0.35">
      <c r="B126" s="13" t="s">
        <v>34</v>
      </c>
      <c r="C126" s="5">
        <v>-153.41820129000001</v>
      </c>
      <c r="D126" s="5">
        <v>0</v>
      </c>
      <c r="E126" s="5">
        <v>-0.55380499999999999</v>
      </c>
      <c r="F126" s="5">
        <v>2.62304</v>
      </c>
      <c r="G126" s="22">
        <v>-151.34896629000002</v>
      </c>
    </row>
    <row r="127" spans="2:7" x14ac:dyDescent="0.35">
      <c r="B127" s="13" t="s">
        <v>92</v>
      </c>
      <c r="C127" s="5">
        <v>0</v>
      </c>
      <c r="D127" s="5">
        <v>67.346761000000001</v>
      </c>
      <c r="E127" s="5">
        <v>0</v>
      </c>
      <c r="F127" s="5">
        <v>0</v>
      </c>
      <c r="G127" s="22">
        <v>67.346761000000001</v>
      </c>
    </row>
    <row r="128" spans="2:7" x14ac:dyDescent="0.35">
      <c r="B128" s="14" t="str">
        <f>"Closing balance 30 June "&amp;LEFT([1]Department_list!$O$4,4)+1&amp;" (budget)"</f>
        <v>Closing balance 30 June 2021 (budget)</v>
      </c>
      <c r="C128" s="15">
        <v>-563.35673836000001</v>
      </c>
      <c r="D128" s="15">
        <v>3017.47232265</v>
      </c>
      <c r="E128" s="15">
        <v>5663.0847575000007</v>
      </c>
      <c r="F128" s="15">
        <v>529.62392839999995</v>
      </c>
      <c r="G128" s="15">
        <v>8646.8242701899999</v>
      </c>
    </row>
    <row r="129" spans="2:7" x14ac:dyDescent="0.35">
      <c r="B129" s="13" t="s">
        <v>34</v>
      </c>
      <c r="C129" s="59">
        <v>-154.70482629</v>
      </c>
      <c r="D129" s="5">
        <v>0</v>
      </c>
      <c r="E129" s="5">
        <v>-0.55380499999999999</v>
      </c>
      <c r="F129" s="5">
        <v>2.62304</v>
      </c>
      <c r="G129" s="22">
        <v>-152.63559129000001</v>
      </c>
    </row>
    <row r="130" spans="2:7" x14ac:dyDescent="0.35">
      <c r="B130" s="23" t="s">
        <v>92</v>
      </c>
      <c r="C130" s="5">
        <v>0</v>
      </c>
      <c r="D130" s="5">
        <v>118.299761</v>
      </c>
      <c r="E130" s="5">
        <v>0</v>
      </c>
      <c r="F130" s="5">
        <v>0</v>
      </c>
      <c r="G130" s="22">
        <v>118.299761</v>
      </c>
    </row>
    <row r="131" spans="2:7" x14ac:dyDescent="0.35">
      <c r="B131" s="12" t="str">
        <f>"Closing balance 30 June "&amp;LEFT([1]Department_list!$O$3,4)+1&amp;" (revised)"</f>
        <v>Closing balance 30 June 2021 (revised)</v>
      </c>
      <c r="C131" s="15">
        <v>-564.64336335999997</v>
      </c>
      <c r="D131" s="15">
        <v>3068.4253226500005</v>
      </c>
      <c r="E131" s="15">
        <v>5663.0847575000007</v>
      </c>
      <c r="F131" s="15">
        <v>529.62392839999995</v>
      </c>
      <c r="G131" s="15">
        <v>8696.4906451899988</v>
      </c>
    </row>
    <row r="132" spans="2:7" x14ac:dyDescent="0.35">
      <c r="B132" s="47" t="s">
        <v>34</v>
      </c>
      <c r="C132" s="59">
        <v>-46.000549819999897</v>
      </c>
      <c r="D132" s="5">
        <v>0</v>
      </c>
      <c r="E132" s="5">
        <v>-0.55380499999999999</v>
      </c>
      <c r="F132" s="5">
        <v>2.77068</v>
      </c>
      <c r="G132" s="22">
        <v>-43.783674819999895</v>
      </c>
    </row>
    <row r="133" spans="2:7" x14ac:dyDescent="0.35">
      <c r="B133" s="47" t="s">
        <v>92</v>
      </c>
      <c r="C133" s="5">
        <v>0</v>
      </c>
      <c r="D133" s="5">
        <v>59.41507</v>
      </c>
      <c r="E133" s="5">
        <v>0</v>
      </c>
      <c r="F133" s="5">
        <v>0</v>
      </c>
      <c r="G133" s="22">
        <v>59.41507</v>
      </c>
    </row>
    <row r="134" spans="2:7" ht="15" thickBot="1" x14ac:dyDescent="0.4">
      <c r="B134" s="44" t="str">
        <f>"Closing balance 30 June "&amp;LEFT([1]Department_list!$O$2,4)+1&amp;" (budget)"</f>
        <v>Closing balance 30 June 2022 (budget)</v>
      </c>
      <c r="C134" s="45">
        <v>-610.64391317999991</v>
      </c>
      <c r="D134" s="45">
        <v>3127.8403926500005</v>
      </c>
      <c r="E134" s="45">
        <v>5662.5309525000011</v>
      </c>
      <c r="F134" s="45">
        <v>532.39460839999992</v>
      </c>
      <c r="G134" s="45">
        <v>8712.1220403699972</v>
      </c>
    </row>
    <row r="135" spans="2:7" x14ac:dyDescent="0.35">
      <c r="B135" s="67" t="s">
        <v>35</v>
      </c>
      <c r="C135" s="1"/>
      <c r="D135" s="1"/>
      <c r="E135" s="1"/>
      <c r="F135" s="1"/>
      <c r="G135" s="1"/>
    </row>
    <row r="136" spans="2:7" x14ac:dyDescent="0.35">
      <c r="B136" s="1"/>
      <c r="C136" s="1"/>
      <c r="D136" s="1"/>
      <c r="E136" s="1"/>
      <c r="F136" s="1"/>
      <c r="G136" s="1"/>
    </row>
    <row r="137" spans="2:7" x14ac:dyDescent="0.35">
      <c r="B137" s="1"/>
      <c r="C137" s="1"/>
      <c r="D137" s="1"/>
      <c r="E137" s="1"/>
      <c r="F137" s="1"/>
      <c r="G137" s="1"/>
    </row>
    <row r="138" spans="2:7" ht="31.5" customHeight="1" x14ac:dyDescent="0.35">
      <c r="B138" s="2" t="s">
        <v>119</v>
      </c>
      <c r="C138" s="54"/>
      <c r="D138" s="3"/>
      <c r="E138" s="3"/>
      <c r="F138" s="3"/>
      <c r="G138" s="1"/>
    </row>
    <row r="139" spans="2:7" x14ac:dyDescent="0.35">
      <c r="B139" s="3"/>
      <c r="C139" s="3"/>
      <c r="D139" s="3"/>
      <c r="E139" s="3"/>
      <c r="F139" s="3"/>
      <c r="G139" s="1"/>
    </row>
    <row r="140" spans="2:7" ht="15" customHeight="1" x14ac:dyDescent="0.35">
      <c r="B140" s="69" t="s">
        <v>0</v>
      </c>
      <c r="C140" s="69"/>
      <c r="D140" s="69"/>
      <c r="E140" s="69"/>
      <c r="F140" s="69"/>
      <c r="G140" s="1"/>
    </row>
    <row r="141" spans="2:7" x14ac:dyDescent="0.35">
      <c r="B141" s="60" t="s">
        <v>1</v>
      </c>
      <c r="C141" s="7" t="str">
        <f>[1]Department_list!$O$5</f>
        <v>2019-20</v>
      </c>
      <c r="D141" s="7" t="str">
        <f>[1]Department_list!$O$4</f>
        <v>2020-21</v>
      </c>
      <c r="E141" s="7" t="str">
        <f>[1]Department_list!$O$3</f>
        <v>2020-21</v>
      </c>
      <c r="F141" s="7" t="str">
        <f>[1]Department_list!$O$2</f>
        <v>2021-22</v>
      </c>
      <c r="G141" s="61"/>
    </row>
    <row r="142" spans="2:7" x14ac:dyDescent="0.35">
      <c r="B142" s="8" t="s">
        <v>1</v>
      </c>
      <c r="C142" s="9" t="s">
        <v>2</v>
      </c>
      <c r="D142" s="9" t="s">
        <v>3</v>
      </c>
      <c r="E142" s="9" t="s">
        <v>4</v>
      </c>
      <c r="F142" s="9" t="s">
        <v>3</v>
      </c>
      <c r="G142" s="61"/>
    </row>
    <row r="143" spans="2:7" ht="15" customHeight="1" x14ac:dyDescent="0.35">
      <c r="B143" s="12" t="s">
        <v>96</v>
      </c>
      <c r="C143" s="11" t="s">
        <v>1</v>
      </c>
      <c r="D143" s="11" t="s">
        <v>1</v>
      </c>
      <c r="E143" s="11" t="s">
        <v>1</v>
      </c>
      <c r="F143" s="11" t="s">
        <v>1</v>
      </c>
      <c r="G143" s="1"/>
    </row>
    <row r="144" spans="2:7" x14ac:dyDescent="0.35">
      <c r="B144" s="13" t="s">
        <v>97</v>
      </c>
      <c r="C144" s="5">
        <v>70.592385840000006</v>
      </c>
      <c r="D144" s="5">
        <v>74.453627999999995</v>
      </c>
      <c r="E144" s="5">
        <v>74.453627999999995</v>
      </c>
      <c r="F144" s="5">
        <v>76.712175999999999</v>
      </c>
      <c r="G144" s="1"/>
    </row>
    <row r="145" spans="2:7" x14ac:dyDescent="0.35">
      <c r="B145" s="13" t="s">
        <v>10</v>
      </c>
      <c r="C145" s="5">
        <v>104.51333937</v>
      </c>
      <c r="D145" s="5">
        <v>103.88141</v>
      </c>
      <c r="E145" s="5">
        <v>108.568698</v>
      </c>
      <c r="F145" s="5">
        <v>107.77551099999999</v>
      </c>
      <c r="G145" s="1"/>
    </row>
    <row r="146" spans="2:7" x14ac:dyDescent="0.35">
      <c r="B146" s="13" t="s">
        <v>11</v>
      </c>
      <c r="C146" s="59" t="s">
        <v>114</v>
      </c>
      <c r="D146" s="5">
        <v>302.64</v>
      </c>
      <c r="E146" s="5">
        <v>308.607347</v>
      </c>
      <c r="F146" s="5">
        <v>636.34</v>
      </c>
      <c r="G146" s="1"/>
    </row>
    <row r="147" spans="2:7" x14ac:dyDescent="0.35">
      <c r="B147" s="13" t="s">
        <v>9</v>
      </c>
      <c r="C147" s="5">
        <v>11.03037138</v>
      </c>
      <c r="D147" s="5">
        <v>10.299809</v>
      </c>
      <c r="E147" s="5">
        <v>10.299809</v>
      </c>
      <c r="F147" s="5">
        <v>10.299809</v>
      </c>
      <c r="G147" s="1"/>
    </row>
    <row r="148" spans="2:7" x14ac:dyDescent="0.35">
      <c r="B148" s="13" t="s">
        <v>13</v>
      </c>
      <c r="C148" s="5">
        <v>143.46455166000001</v>
      </c>
      <c r="D148" s="5">
        <v>142.95518100000001</v>
      </c>
      <c r="E148" s="5">
        <v>142.95518100000001</v>
      </c>
      <c r="F148" s="5">
        <v>144.278085</v>
      </c>
      <c r="G148" s="1"/>
    </row>
    <row r="149" spans="2:7" x14ac:dyDescent="0.35">
      <c r="B149" s="18" t="s">
        <v>98</v>
      </c>
      <c r="C149" s="19">
        <v>329.34677625</v>
      </c>
      <c r="D149" s="19">
        <v>634.23002799999995</v>
      </c>
      <c r="E149" s="19">
        <v>644.88466300000005</v>
      </c>
      <c r="F149" s="19">
        <v>975.40558099999998</v>
      </c>
      <c r="G149" s="1"/>
    </row>
    <row r="150" spans="2:7" ht="6.5" customHeight="1" x14ac:dyDescent="0.35">
      <c r="B150" s="13" t="s">
        <v>1</v>
      </c>
      <c r="C150" s="13" t="s">
        <v>1</v>
      </c>
      <c r="D150" s="13" t="s">
        <v>1</v>
      </c>
      <c r="E150" s="13" t="s">
        <v>1</v>
      </c>
      <c r="F150" s="13" t="s">
        <v>1</v>
      </c>
      <c r="G150" s="1"/>
    </row>
    <row r="151" spans="2:7" x14ac:dyDescent="0.35">
      <c r="B151" s="12" t="s">
        <v>99</v>
      </c>
      <c r="C151" s="16" t="s">
        <v>1</v>
      </c>
      <c r="D151" s="16" t="s">
        <v>1</v>
      </c>
      <c r="E151" s="16" t="s">
        <v>1</v>
      </c>
      <c r="F151" s="16" t="s">
        <v>1</v>
      </c>
      <c r="G151" s="1"/>
    </row>
    <row r="152" spans="2:7" x14ac:dyDescent="0.35">
      <c r="B152" s="13" t="s">
        <v>100</v>
      </c>
      <c r="C152" s="5">
        <v>16.458386770000001</v>
      </c>
      <c r="D152" s="5">
        <v>18.924057000000001</v>
      </c>
      <c r="E152" s="5">
        <v>18.924057000000001</v>
      </c>
      <c r="F152" s="5">
        <v>19.751082</v>
      </c>
      <c r="G152" s="1"/>
    </row>
    <row r="153" spans="2:7" x14ac:dyDescent="0.35">
      <c r="B153" s="13" t="s">
        <v>19</v>
      </c>
      <c r="C153" s="5">
        <v>5.7771094300000003</v>
      </c>
      <c r="D153" s="5">
        <v>308.78153700000001</v>
      </c>
      <c r="E153" s="5">
        <v>308.78153700000001</v>
      </c>
      <c r="F153" s="5">
        <v>642.62957600000004</v>
      </c>
      <c r="G153" s="1"/>
    </row>
    <row r="154" spans="2:7" x14ac:dyDescent="0.35">
      <c r="B154" s="13" t="s">
        <v>101</v>
      </c>
      <c r="C154" s="5">
        <v>268.24438365999998</v>
      </c>
      <c r="D154" s="5">
        <v>259.77337799999998</v>
      </c>
      <c r="E154" s="5">
        <v>270.42801300000002</v>
      </c>
      <c r="F154" s="5">
        <v>264.99038300000001</v>
      </c>
      <c r="G154" s="1"/>
    </row>
    <row r="155" spans="2:7" ht="15" customHeight="1" x14ac:dyDescent="0.35">
      <c r="B155" s="13" t="s">
        <v>18</v>
      </c>
      <c r="C155" s="5">
        <v>38.972927679999998</v>
      </c>
      <c r="D155" s="5">
        <v>38.237122999999997</v>
      </c>
      <c r="E155" s="5">
        <v>38.237122999999997</v>
      </c>
      <c r="F155" s="5">
        <v>37.334518000000003</v>
      </c>
      <c r="G155" s="1"/>
    </row>
    <row r="156" spans="2:7" x14ac:dyDescent="0.35">
      <c r="B156" s="18" t="s">
        <v>102</v>
      </c>
      <c r="C156" s="19">
        <v>329.45280753999998</v>
      </c>
      <c r="D156" s="19">
        <v>625.716095</v>
      </c>
      <c r="E156" s="19">
        <v>636.37072999999998</v>
      </c>
      <c r="F156" s="19">
        <v>964.70555900000011</v>
      </c>
      <c r="G156" s="1"/>
    </row>
    <row r="157" spans="2:7" x14ac:dyDescent="0.35">
      <c r="B157" s="18" t="s">
        <v>103</v>
      </c>
      <c r="C157" s="66" t="s">
        <v>114</v>
      </c>
      <c r="D157" s="19">
        <v>8.5139329999999518</v>
      </c>
      <c r="E157" s="19">
        <v>8.5139330000000655</v>
      </c>
      <c r="F157" s="19">
        <v>10.700021999999876</v>
      </c>
      <c r="G157" s="1"/>
    </row>
    <row r="158" spans="2:7" x14ac:dyDescent="0.35">
      <c r="B158" s="12" t="s">
        <v>24</v>
      </c>
      <c r="C158" s="62" t="s">
        <v>1</v>
      </c>
      <c r="D158" s="62" t="s">
        <v>1</v>
      </c>
      <c r="E158" s="62" t="s">
        <v>1</v>
      </c>
      <c r="F158" s="62" t="s">
        <v>1</v>
      </c>
      <c r="G158" s="1"/>
    </row>
    <row r="159" spans="2:7" x14ac:dyDescent="0.35">
      <c r="B159" s="13" t="s">
        <v>25</v>
      </c>
      <c r="C159" s="5">
        <v>17.093284780000001</v>
      </c>
      <c r="D159" s="5">
        <v>0</v>
      </c>
      <c r="E159" s="5">
        <v>0</v>
      </c>
      <c r="F159" s="5">
        <v>0</v>
      </c>
      <c r="G159" s="1"/>
    </row>
    <row r="160" spans="2:7" x14ac:dyDescent="0.35">
      <c r="B160" s="18" t="s">
        <v>28</v>
      </c>
      <c r="C160" s="19">
        <v>17.093284780000001</v>
      </c>
      <c r="D160" s="66" t="s">
        <v>114</v>
      </c>
      <c r="E160" s="66" t="s">
        <v>114</v>
      </c>
      <c r="F160" s="66" t="s">
        <v>114</v>
      </c>
      <c r="G160" s="1"/>
    </row>
    <row r="161" spans="2:7" ht="15" thickBot="1" x14ac:dyDescent="0.4">
      <c r="B161" s="44" t="s">
        <v>29</v>
      </c>
      <c r="C161" s="45">
        <v>16.987253490000025</v>
      </c>
      <c r="D161" s="45">
        <v>8.4469329999999516</v>
      </c>
      <c r="E161" s="45">
        <v>8.4469330000000653</v>
      </c>
      <c r="F161" s="45">
        <v>10.633021999999876</v>
      </c>
      <c r="G161" s="1"/>
    </row>
    <row r="162" spans="2:7" x14ac:dyDescent="0.35">
      <c r="B162" s="26" t="s">
        <v>33</v>
      </c>
      <c r="C162" s="19">
        <v>0</v>
      </c>
      <c r="D162" s="19">
        <v>0</v>
      </c>
      <c r="E162" s="19">
        <v>0</v>
      </c>
      <c r="F162" s="19">
        <v>0</v>
      </c>
      <c r="G162" s="1"/>
    </row>
    <row r="163" spans="2:7" ht="15" thickBot="1" x14ac:dyDescent="0.4">
      <c r="B163" s="20" t="s">
        <v>34</v>
      </c>
      <c r="C163" s="21">
        <v>16.987253420000027</v>
      </c>
      <c r="D163" s="21">
        <v>8.4469329999999516</v>
      </c>
      <c r="E163" s="21">
        <v>8.4469330000000653</v>
      </c>
      <c r="F163" s="21">
        <v>10.633021999999876</v>
      </c>
      <c r="G163" s="1"/>
    </row>
    <row r="164" spans="2:7" ht="6.5" customHeight="1" x14ac:dyDescent="0.35">
      <c r="B164" s="12" t="s">
        <v>1</v>
      </c>
      <c r="C164" s="12" t="s">
        <v>1</v>
      </c>
      <c r="D164" s="12" t="s">
        <v>1</v>
      </c>
      <c r="E164" s="12" t="s">
        <v>1</v>
      </c>
      <c r="F164" s="12" t="s">
        <v>1</v>
      </c>
      <c r="G164" s="1"/>
    </row>
    <row r="165" spans="2:7" x14ac:dyDescent="0.35">
      <c r="B165" s="12" t="s">
        <v>104</v>
      </c>
      <c r="C165" s="16" t="s">
        <v>1</v>
      </c>
      <c r="D165" s="16" t="s">
        <v>1</v>
      </c>
      <c r="E165" s="16" t="s">
        <v>1</v>
      </c>
      <c r="F165" s="16" t="s">
        <v>1</v>
      </c>
      <c r="G165" s="1"/>
    </row>
    <row r="166" spans="2:7" x14ac:dyDescent="0.35">
      <c r="B166" s="13" t="s">
        <v>38</v>
      </c>
      <c r="C166" s="5">
        <v>6.3797747100000004</v>
      </c>
      <c r="D166" s="5">
        <v>6.5747747099999998</v>
      </c>
      <c r="E166" s="5">
        <v>6.5747747099999998</v>
      </c>
      <c r="F166" s="5">
        <v>6.7697747100000001</v>
      </c>
      <c r="G166" s="1"/>
    </row>
    <row r="167" spans="2:7" x14ac:dyDescent="0.35">
      <c r="B167" s="13" t="s">
        <v>105</v>
      </c>
      <c r="C167" s="5">
        <v>482.55375574999999</v>
      </c>
      <c r="D167" s="5">
        <v>477.52977774999999</v>
      </c>
      <c r="E167" s="5">
        <v>477.52977774999999</v>
      </c>
      <c r="F167" s="5">
        <v>472.50579974999999</v>
      </c>
      <c r="G167" s="1"/>
    </row>
    <row r="168" spans="2:7" x14ac:dyDescent="0.35">
      <c r="B168" s="13" t="s">
        <v>41</v>
      </c>
      <c r="C168" s="5">
        <v>0</v>
      </c>
      <c r="D168" s="5">
        <v>0</v>
      </c>
      <c r="E168" s="5">
        <v>0</v>
      </c>
      <c r="F168" s="5">
        <v>0</v>
      </c>
      <c r="G168" s="1"/>
    </row>
    <row r="169" spans="2:7" x14ac:dyDescent="0.35">
      <c r="B169" s="13" t="s">
        <v>106</v>
      </c>
      <c r="C169" s="5">
        <v>10.56839244</v>
      </c>
      <c r="D169" s="5">
        <v>10.56839244</v>
      </c>
      <c r="E169" s="5">
        <v>10.56839244</v>
      </c>
      <c r="F169" s="5">
        <v>10.56839244</v>
      </c>
      <c r="G169" s="1"/>
    </row>
    <row r="170" spans="2:7" ht="15" customHeight="1" x14ac:dyDescent="0.35">
      <c r="B170" s="13" t="s">
        <v>45</v>
      </c>
      <c r="C170" s="5">
        <v>0</v>
      </c>
      <c r="D170" s="5">
        <v>0</v>
      </c>
      <c r="E170" s="5">
        <v>0</v>
      </c>
      <c r="F170" s="5">
        <v>0</v>
      </c>
      <c r="G170" s="1"/>
    </row>
    <row r="171" spans="2:7" x14ac:dyDescent="0.35">
      <c r="B171" s="18" t="s">
        <v>107</v>
      </c>
      <c r="C171" s="19">
        <v>499.50112640000003</v>
      </c>
      <c r="D171" s="19">
        <v>494.67214840000003</v>
      </c>
      <c r="E171" s="19">
        <v>494.67214840000003</v>
      </c>
      <c r="F171" s="19">
        <v>489.84317040000002</v>
      </c>
      <c r="G171" s="1"/>
    </row>
    <row r="172" spans="2:7" ht="4.5" customHeight="1" x14ac:dyDescent="0.35">
      <c r="B172" s="13" t="s">
        <v>1</v>
      </c>
      <c r="C172" s="13" t="s">
        <v>1</v>
      </c>
      <c r="D172" s="13" t="s">
        <v>1</v>
      </c>
      <c r="E172" s="13" t="s">
        <v>1</v>
      </c>
      <c r="F172" s="13" t="s">
        <v>1</v>
      </c>
      <c r="G172" s="1"/>
    </row>
    <row r="173" spans="2:7" x14ac:dyDescent="0.35">
      <c r="B173" s="12" t="s">
        <v>108</v>
      </c>
      <c r="C173" s="16" t="s">
        <v>1</v>
      </c>
      <c r="D173" s="16" t="s">
        <v>1</v>
      </c>
      <c r="E173" s="16" t="s">
        <v>1</v>
      </c>
      <c r="F173" s="16" t="s">
        <v>1</v>
      </c>
      <c r="G173" s="1"/>
    </row>
    <row r="174" spans="2:7" x14ac:dyDescent="0.35">
      <c r="B174" s="13" t="s">
        <v>51</v>
      </c>
      <c r="C174" s="5">
        <v>77.60420594</v>
      </c>
      <c r="D174" s="5">
        <v>75.699205939999999</v>
      </c>
      <c r="E174" s="5">
        <v>75.699205939999999</v>
      </c>
      <c r="F174" s="5">
        <v>73.794205939999998</v>
      </c>
      <c r="G174" s="1"/>
    </row>
    <row r="175" spans="2:7" x14ac:dyDescent="0.35">
      <c r="B175" s="13" t="s">
        <v>52</v>
      </c>
      <c r="C175" s="5">
        <v>428.30551995000002</v>
      </c>
      <c r="D175" s="5">
        <v>416.93460894999998</v>
      </c>
      <c r="E175" s="5">
        <v>416.93460894999998</v>
      </c>
      <c r="F175" s="5">
        <v>403.37760895000002</v>
      </c>
      <c r="G175" s="1"/>
    </row>
    <row r="176" spans="2:7" x14ac:dyDescent="0.35">
      <c r="B176" s="18" t="s">
        <v>109</v>
      </c>
      <c r="C176" s="19">
        <v>505.90972589</v>
      </c>
      <c r="D176" s="19">
        <v>492.63381489</v>
      </c>
      <c r="E176" s="19">
        <v>492.63381489</v>
      </c>
      <c r="F176" s="19">
        <v>477.17181489000001</v>
      </c>
      <c r="G176" s="1"/>
    </row>
    <row r="177" spans="2:7" ht="15" thickBot="1" x14ac:dyDescent="0.4">
      <c r="B177" s="20" t="s">
        <v>55</v>
      </c>
      <c r="C177" s="45">
        <v>-6.4085994899999719</v>
      </c>
      <c r="D177" s="45">
        <v>2.0383335100000295</v>
      </c>
      <c r="E177" s="45">
        <v>2.0383335100000295</v>
      </c>
      <c r="F177" s="45">
        <v>12.671355510000012</v>
      </c>
      <c r="G177" s="1"/>
    </row>
    <row r="178" spans="2:7" x14ac:dyDescent="0.35">
      <c r="B178" s="67" t="s">
        <v>35</v>
      </c>
      <c r="C178" s="1"/>
      <c r="D178" s="1"/>
      <c r="E178" s="1"/>
      <c r="F178" s="1"/>
      <c r="G178" s="1"/>
    </row>
    <row r="179" spans="2:7" x14ac:dyDescent="0.35">
      <c r="B179" s="1"/>
      <c r="C179" s="1"/>
      <c r="D179" s="1"/>
      <c r="E179" s="1"/>
      <c r="F179" s="1"/>
      <c r="G179" s="1"/>
    </row>
    <row r="180" spans="2:7" x14ac:dyDescent="0.35">
      <c r="B180" s="1"/>
      <c r="C180" s="1"/>
      <c r="D180" s="1"/>
      <c r="E180" s="1"/>
      <c r="F180" s="1"/>
      <c r="G180" s="1"/>
    </row>
    <row r="181" spans="2:7" outlineLevel="1" x14ac:dyDescent="0.35"/>
    <row r="184" spans="2:7" ht="15" customHeight="1" x14ac:dyDescent="0.35">
      <c r="B184" s="30" t="s">
        <v>120</v>
      </c>
      <c r="C184" s="1"/>
      <c r="D184" s="1"/>
      <c r="E184" s="1"/>
      <c r="F184" s="1"/>
    </row>
    <row r="185" spans="2:7" ht="15" customHeight="1" x14ac:dyDescent="0.35">
      <c r="B185" s="30"/>
      <c r="C185" s="1"/>
      <c r="D185" s="1"/>
      <c r="E185" s="1"/>
      <c r="F185" s="1"/>
    </row>
    <row r="186" spans="2:7" ht="17.5" customHeight="1" x14ac:dyDescent="0.35">
      <c r="B186" s="69" t="s">
        <v>0</v>
      </c>
      <c r="C186" s="69"/>
      <c r="D186" s="69"/>
      <c r="E186" s="69" t="s">
        <v>0</v>
      </c>
      <c r="F186" s="1"/>
    </row>
    <row r="187" spans="2:7" x14ac:dyDescent="0.35">
      <c r="B187" s="63" t="s">
        <v>1</v>
      </c>
      <c r="C187" s="64" t="str">
        <f>[1]Department_list!$O$4</f>
        <v>2020-21</v>
      </c>
      <c r="D187" s="64" t="str">
        <f>[1]Department_list!$O$3</f>
        <v>2020-21</v>
      </c>
      <c r="E187" s="64" t="str">
        <f>[1]Department_list!$O$2</f>
        <v>2021-22</v>
      </c>
      <c r="F187" s="1"/>
    </row>
    <row r="188" spans="2:7" ht="20.5" customHeight="1" x14ac:dyDescent="0.35">
      <c r="B188" s="63"/>
      <c r="C188" s="65" t="s">
        <v>3</v>
      </c>
      <c r="D188" s="65" t="s">
        <v>4</v>
      </c>
      <c r="E188" s="65" t="s">
        <v>3</v>
      </c>
      <c r="F188" s="1"/>
    </row>
    <row r="189" spans="2:7" x14ac:dyDescent="0.35">
      <c r="B189" s="13" t="s">
        <v>19</v>
      </c>
      <c r="C189" s="5">
        <v>5.9215369999999998</v>
      </c>
      <c r="D189" s="5">
        <v>5.9215369999999998</v>
      </c>
      <c r="E189" s="5">
        <v>6.0695759999999996</v>
      </c>
      <c r="F189" s="1"/>
    </row>
    <row r="190" spans="2:7" x14ac:dyDescent="0.35">
      <c r="B190" s="13" t="s">
        <v>110</v>
      </c>
      <c r="C190" s="5">
        <v>49.608034000000004</v>
      </c>
      <c r="D190" s="5">
        <v>49.608034000000004</v>
      </c>
      <c r="E190" s="5">
        <v>50.891518000000005</v>
      </c>
      <c r="F190" s="1"/>
    </row>
    <row r="191" spans="2:7" x14ac:dyDescent="0.35">
      <c r="B191" s="13" t="s">
        <v>111</v>
      </c>
      <c r="C191" s="5">
        <v>18.924057000000001</v>
      </c>
      <c r="D191" s="5">
        <v>18.924057000000001</v>
      </c>
      <c r="E191" s="5">
        <v>19.751081999999997</v>
      </c>
      <c r="F191" s="1"/>
    </row>
    <row r="192" spans="2:7" ht="15" thickBot="1" x14ac:dyDescent="0.4">
      <c r="B192" s="44" t="s">
        <v>112</v>
      </c>
      <c r="C192" s="45">
        <v>74.453628000000009</v>
      </c>
      <c r="D192" s="45">
        <v>74.453628000000009</v>
      </c>
      <c r="E192" s="45">
        <v>76.712175999999999</v>
      </c>
      <c r="F192" s="1"/>
    </row>
    <row r="193" spans="2:6" x14ac:dyDescent="0.35">
      <c r="B193" s="67" t="s">
        <v>35</v>
      </c>
      <c r="C193" s="1"/>
      <c r="D193" s="1"/>
      <c r="E193" s="1"/>
      <c r="F193" s="1"/>
    </row>
    <row r="194" spans="2:6" x14ac:dyDescent="0.35">
      <c r="B194" s="1"/>
      <c r="C194" s="1"/>
      <c r="D194" s="1"/>
      <c r="E194" s="1"/>
      <c r="F194" s="1"/>
    </row>
    <row r="195" spans="2:6" x14ac:dyDescent="0.35">
      <c r="B195" s="1"/>
      <c r="C195" s="1"/>
      <c r="D195" s="1"/>
      <c r="E195" s="1"/>
      <c r="F195" s="1"/>
    </row>
    <row r="196" spans="2:6" x14ac:dyDescent="0.35">
      <c r="B196" s="1"/>
      <c r="C196" s="1"/>
      <c r="D196" s="1"/>
      <c r="E196" s="1"/>
      <c r="F196" s="1"/>
    </row>
    <row r="197" spans="2:6" x14ac:dyDescent="0.35">
      <c r="B197" s="1"/>
      <c r="C197" s="1"/>
      <c r="D197" s="1"/>
      <c r="E197" s="1"/>
      <c r="F197" s="1"/>
    </row>
    <row r="198" spans="2:6" x14ac:dyDescent="0.35">
      <c r="B198" s="1"/>
      <c r="C198" s="1"/>
      <c r="D198" s="1"/>
      <c r="E198" s="1"/>
      <c r="F198" s="1"/>
    </row>
    <row r="199" spans="2:6" x14ac:dyDescent="0.35">
      <c r="B199" s="1"/>
      <c r="C199" s="1"/>
      <c r="D199" s="1"/>
      <c r="E199" s="1"/>
      <c r="F199" s="1"/>
    </row>
    <row r="200" spans="2:6" x14ac:dyDescent="0.35">
      <c r="B200" s="1"/>
      <c r="C200" s="1"/>
      <c r="D200" s="1"/>
      <c r="E200" s="1"/>
      <c r="F200" s="1"/>
    </row>
  </sheetData>
  <mergeCells count="8">
    <mergeCell ref="B4:F4"/>
    <mergeCell ref="B36:F36"/>
    <mergeCell ref="B80:F80"/>
    <mergeCell ref="B111:F111"/>
    <mergeCell ref="B186:E186"/>
    <mergeCell ref="B140:F140"/>
    <mergeCell ref="B118:G118"/>
    <mergeCell ref="B43:F43"/>
  </mergeCells>
  <pageMargins left="0.23622047244094491" right="0.23622047244094491" top="0.74803149606299213" bottom="0.74803149606299213" header="0.31496062992125984" footer="0.31496062992125984"/>
  <pageSetup paperSize="8" fitToHeight="0" orientation="landscape" cellComments="asDisplayed" r:id="rId1"/>
  <headerFooter>
    <oddFooter>&amp;L&amp;"Calibri"&amp;11&amp;K000000&amp;"Calibri"&amp;11&amp;K000000&amp;"arial,Bold"&amp;10&amp;K3F3F3FUnclassified_x000D_&amp;1#&amp;"Arial"&amp;11&amp;KFF0000PROTECTED//CABINET-IN-CONFIDENCE</oddFooter>
    <evenFooter>&amp;L&amp;"arial,Bold"&amp;10&amp;K3F3F3FUnclassified</evenFooter>
    <firstFooter>&amp;L&amp;"arial,Bold"&amp;10&amp;K3F3F3FUnclassified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DJPR</vt:lpstr>
      <vt:lpstr>DJPR_AIS</vt:lpstr>
      <vt:lpstr>DJPR_BS</vt:lpstr>
      <vt:lpstr>DJPR_CF</vt:lpstr>
      <vt:lpstr>DJPR_OS</vt:lpstr>
      <vt:lpstr>DJPR_POBOS</vt:lpstr>
      <vt:lpstr>DJPR_SOCIE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 Kerr (DTF)</dc:creator>
  <cp:lastModifiedBy>Rosie Kerr (DTF)</cp:lastModifiedBy>
  <dcterms:created xsi:type="dcterms:W3CDTF">2021-05-18T03:19:16Z</dcterms:created>
  <dcterms:modified xsi:type="dcterms:W3CDTF">2021-05-18T06:47:09Z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b43b0e-ca08-41a3-b972-135b918e3541_Enabled">
    <vt:lpwstr>true</vt:lpwstr>
  </property>
  <property fmtid="{D5CDD505-2E9C-101B-9397-08002B2CF9AE}" pid="3" name="MSIP_Label_84b43b0e-ca08-41a3-b972-135b918e3541_SetDate">
    <vt:lpwstr>2021-05-18T06:47:09Z</vt:lpwstr>
  </property>
  <property fmtid="{D5CDD505-2E9C-101B-9397-08002B2CF9AE}" pid="4" name="MSIP_Label_84b43b0e-ca08-41a3-b972-135b918e3541_Method">
    <vt:lpwstr>Privileged</vt:lpwstr>
  </property>
  <property fmtid="{D5CDD505-2E9C-101B-9397-08002B2CF9AE}" pid="5" name="MSIP_Label_84b43b0e-ca08-41a3-b972-135b918e3541_Name">
    <vt:lpwstr>84b43b0e-ca08-41a3-b972-135b918e3541</vt:lpwstr>
  </property>
  <property fmtid="{D5CDD505-2E9C-101B-9397-08002B2CF9AE}" pid="6" name="MSIP_Label_84b43b0e-ca08-41a3-b972-135b918e3541_SiteId">
    <vt:lpwstr>722ea0be-3e1c-4b11-ad6f-9401d6856e24</vt:lpwstr>
  </property>
  <property fmtid="{D5CDD505-2E9C-101B-9397-08002B2CF9AE}" pid="7" name="MSIP_Label_84b43b0e-ca08-41a3-b972-135b918e3541_ActionId">
    <vt:lpwstr>562b943e-209a-4342-b1e8-b47abe45efa9</vt:lpwstr>
  </property>
  <property fmtid="{D5CDD505-2E9C-101B-9397-08002B2CF9AE}" pid="8" name="MSIP_Label_84b43b0e-ca08-41a3-b972-135b918e3541_ContentBits">
    <vt:lpwstr>2</vt:lpwstr>
  </property>
</Properties>
</file>