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86FEE2D7-1CDF-4D78-AB31-652A0ADA33DF}" xr6:coauthVersionLast="45" xr6:coauthVersionMax="45" xr10:uidLastSave="{00000000-0000-0000-0000-000000000000}"/>
  <bookViews>
    <workbookView xWindow="0" yWindow="5540" windowWidth="28800" windowHeight="15460" xr2:uid="{031D104A-53C6-47F4-B114-A74889AABEA1}"/>
  </bookViews>
  <sheets>
    <sheet name="DJCS" sheetId="1" r:id="rId1"/>
  </sheets>
  <externalReferences>
    <externalReference r:id="rId2"/>
  </externalReferences>
  <definedNames>
    <definedName name="DJCS_AIS">DJCS!$B$146:$F$185</definedName>
    <definedName name="DJCS_BS">DJCS!$B$47:$F$74</definedName>
    <definedName name="DJCS_CF">DJCS!$B$85:$F$113</definedName>
    <definedName name="DJCS_OS">DJCS!$B$5:$F$36</definedName>
    <definedName name="DJCS_POBOS">DJCS!$B$194:$E$198</definedName>
    <definedName name="DJCS_SOCIE">DJCS!$B$122:$G$137</definedName>
    <definedName name="Z_1E22793F_7D54_4538_BCC1_F3E3EFE1C9A8_.wvu.Cols" localSheetId="0" hidden="1">DJCS!#REF!</definedName>
    <definedName name="Z_1E22793F_7D54_4538_BCC1_F3E3EFE1C9A8_.wvu.Rows" localSheetId="0" hidden="1">DJCS!#REF!,DJCS!#REF!,DJCS!#REF!,DJCS!#REF!,DJCS!#REF!,DJCS!#REF!,DJCS!#REF!,DJCS!#REF!,DJCS!#REF!,DJCS!#REF!,DJCS!#REF!,DJCS!$160:$160,DJCS!#REF!,DJCS!$166:$166,DJCS!$171:$171,DJCS!#REF!,DJCS!#REF!,DJCS!#REF!,DJCS!#REF!</definedName>
    <definedName name="Z_EE1B9ABB_D7B1_405E_A356_6F285B44F46A_.wvu.Cols" localSheetId="0" hidden="1">DJCS!#REF!</definedName>
    <definedName name="Z_EE1B9ABB_D7B1_405E_A356_6F285B44F46A_.wvu.Rows" localSheetId="0" hidden="1">DJCS!#REF!,DJCS!#REF!,DJCS!#REF!,DJCS!#REF!,DJCS!#REF!,DJCS!#REF!,DJCS!#REF!,DJCS!#REF!,DJCS!#REF!,DJCS!#REF!,DJCS!#REF!,DJCS!$160:$160,DJCS!#REF!,DJCS!$166:$166,DJCS!$171:$171,DJCS!#REF!,DJCS!#REF!,DJCS!#REF!,DJCS!#REF!</definedName>
    <definedName name="Z_F6B49FAF_203A_426E_B1C9_32AE11D2EFF1_.wvu.Cols" localSheetId="0" hidden="1">DJCS!#REF!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4" i="1" l="1"/>
  <c r="D194" i="1"/>
  <c r="C194" i="1"/>
  <c r="F146" i="1"/>
  <c r="E146" i="1"/>
  <c r="D146" i="1"/>
  <c r="C146" i="1"/>
  <c r="B137" i="1"/>
  <c r="B134" i="1"/>
  <c r="B131" i="1"/>
  <c r="B126" i="1"/>
  <c r="B123" i="1"/>
  <c r="F85" i="1"/>
  <c r="E85" i="1"/>
  <c r="D85" i="1"/>
  <c r="C85" i="1"/>
  <c r="F47" i="1"/>
  <c r="E47" i="1"/>
  <c r="D47" i="1"/>
  <c r="C47" i="1"/>
  <c r="F5" i="1"/>
  <c r="E5" i="1"/>
  <c r="D5" i="1"/>
  <c r="C5" i="1"/>
</calcChain>
</file>

<file path=xl/sharedStrings.xml><?xml version="1.0" encoding="utf-8"?>
<sst xmlns="http://schemas.openxmlformats.org/spreadsheetml/2006/main" count="298" uniqueCount="119">
  <si>
    <t>($ million)</t>
  </si>
  <si>
    <t xml:space="preserve"> </t>
  </si>
  <si>
    <t>actual</t>
  </si>
  <si>
    <t>budget</t>
  </si>
  <si>
    <t>revised</t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</si>
  <si>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</si>
  <si>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</si>
  <si>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(a)</t>
    </r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</si>
  <si>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</si>
  <si>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</si>
  <si>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</si>
  <si>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</si>
  <si>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</si>
  <si>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</si>
  <si>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</si>
  <si>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</si>
  <si>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</si>
  <si>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</si>
  <si>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</si>
  <si>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</si>
  <si>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(a)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</si>
  <si>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</si>
  <si>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</si>
  <si>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</si>
  <si>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</si>
  <si>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</si>
  <si>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</si>
  <si>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</si>
  <si>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</si>
  <si>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</si>
  <si>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</si>
  <si>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</si>
  <si>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Other</t>
  </si>
  <si>
    <t>Total other economic flows – other comprehensive income</t>
  </si>
  <si>
    <t>Comprehensive result</t>
  </si>
  <si>
    <t>Sources: Departments of Justice and Community Safety, and Treasury and Finance</t>
  </si>
  <si>
    <t>Assets</t>
  </si>
  <si>
    <t>Financial assets</t>
  </si>
  <si>
    <t>Cash and deposits</t>
  </si>
  <si>
    <t>Receivables from government</t>
  </si>
  <si>
    <t>Other receivables</t>
  </si>
  <si>
    <t>Other financial assets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</si>
  <si>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</si>
  <si>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</si>
  <si>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</si>
  <si>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</si>
  <si>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</si>
  <si>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</si>
  <si>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</si>
  <si>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</si>
  <si>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</si>
  <si>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</si>
  <si>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</si>
  <si>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</si>
  <si>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</si>
  <si>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</si>
  <si>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</si>
  <si>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</si>
  <si>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</si>
  <si>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</si>
  <si>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</si>
  <si>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Cash flows from operating activities</t>
  </si>
  <si>
    <t>Receipts</t>
  </si>
  <si>
    <r>
      <t>Receipts from Government</t>
    </r>
    <r>
      <rPr>
        <vertAlign val="superscript"/>
        <sz val="10"/>
        <rFont val="Calibri"/>
        <family val="2"/>
      </rPr>
      <t>(a)</t>
    </r>
  </si>
  <si>
    <t>Receipts from other entities</t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</si>
  <si>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</si>
  <si>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</si>
  <si>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</si>
  <si>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</si>
  <si>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</si>
  <si>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</si>
  <si>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</si>
  <si>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</si>
  <si>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</si>
  <si>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</si>
  <si>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</si>
  <si>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</si>
  <si>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</si>
  <si>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</si>
  <si>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</si>
  <si>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</si>
  <si>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</si>
  <si>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</si>
  <si>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</si>
  <si>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</si>
  <si>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</si>
  <si>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</si>
  <si>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</si>
  <si>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</si>
  <si>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</si>
  <si>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</si>
  <si>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..</t>
  </si>
  <si>
    <t>Transactions with owners in their capacity as owners</t>
  </si>
  <si>
    <t>Impact of prior period adjustments</t>
  </si>
  <si>
    <t>Restated Opening Balance 1 July 2020</t>
  </si>
  <si>
    <t>Administered income</t>
  </si>
  <si>
    <t>Appropriations – payments made on behalf of the State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</si>
  <si>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</si>
  <si>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</si>
  <si>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</si>
  <si>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</si>
  <si>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</si>
  <si>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</si>
  <si>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Asset revaluation reserve</t>
  </si>
  <si>
    <t>Administered assets</t>
  </si>
  <si>
    <t>Receivables</t>
  </si>
  <si>
    <t>Total administered assets</t>
  </si>
  <si>
    <t>Administered liabilities</t>
  </si>
  <si>
    <t>Total administered liabilities</t>
  </si>
  <si>
    <t>Tattersalls duty payments to other jurisdictions</t>
  </si>
  <si>
    <t>Natural disaster relief</t>
  </si>
  <si>
    <t>Total</t>
  </si>
  <si>
    <t>Table 3.6.1: Comprehensive operating statement</t>
  </si>
  <si>
    <t>Sources: Departments of Justice and Community Safety, and Treasury and Finance
Note:
(a) The Capital Assets Charge (CAC) policy is discontinued from the 2021-22 budget. The removal of CAC reduces departmental output appropriations and CAC expenses by the same amount.</t>
  </si>
  <si>
    <t>Table 3.6.2: Balance sheet</t>
  </si>
  <si>
    <t>Table 3.6.3: Statement of cash flows</t>
  </si>
  <si>
    <t>Table 3.6.4: Statement of changes in equity</t>
  </si>
  <si>
    <t>Table 3.6.5: Administered items statement</t>
  </si>
  <si>
    <t>Table 3.6.6: Payments made on behalf of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</si>
</sst>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0" fontId="3" fillId="3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0" fontId="1" fillId="0" borderId="8" xfId="0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/>
    <xf numFmtId="165" fontId="1" fillId="0" borderId="8" xfId="0" applyNumberFormat="1" applyFont="1" applyBorder="1"/>
    <xf numFmtId="0" fontId="6" fillId="2" borderId="0" xfId="0" applyFont="1" applyFill="1"/>
    <xf numFmtId="166" fontId="7" fillId="2" borderId="0" xfId="0" applyNumberFormat="1" applyFont="1" applyFill="1"/>
    <xf numFmtId="164" fontId="1" fillId="0" borderId="0" xfId="0" applyNumberFormat="1" applyFont="1"/>
    <xf numFmtId="3" fontId="8" fillId="2" borderId="0" xfId="0" applyNumberFormat="1" applyFont="1" applyFill="1"/>
    <xf numFmtId="49" fontId="4" fillId="3" borderId="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/>
    <xf numFmtId="49" fontId="4" fillId="3" borderId="4" xfId="0" applyNumberFormat="1" applyFont="1" applyFill="1" applyBorder="1"/>
    <xf numFmtId="49" fontId="4" fillId="3" borderId="5" xfId="0" applyNumberFormat="1" applyFont="1" applyFill="1" applyBorder="1"/>
    <xf numFmtId="49" fontId="3" fillId="3" borderId="10" xfId="0" applyNumberFormat="1" applyFont="1" applyFill="1" applyBorder="1" applyAlignment="1">
      <alignment vertical="top"/>
    </xf>
    <xf numFmtId="49" fontId="4" fillId="3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9" xfId="0" applyFont="1" applyBorder="1" applyAlignment="1">
      <alignment vertical="top"/>
    </xf>
    <xf numFmtId="165" fontId="1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center"/>
    </xf>
    <xf numFmtId="0" fontId="2" fillId="2" borderId="1" xfId="0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0" fontId="1" fillId="2" borderId="8" xfId="0" applyFont="1" applyFill="1" applyBorder="1"/>
    <xf numFmtId="165" fontId="1" fillId="2" borderId="9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4" fontId="9" fillId="2" borderId="0" xfId="0" applyNumberFormat="1" applyFont="1" applyFill="1"/>
    <xf numFmtId="0" fontId="9" fillId="2" borderId="0" xfId="0" applyFont="1" applyFill="1"/>
    <xf numFmtId="0" fontId="2" fillId="2" borderId="0" xfId="0" applyFont="1" applyFill="1"/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165" fontId="0" fillId="2" borderId="0" xfId="0" applyNumberFormat="1" applyFill="1"/>
    <xf numFmtId="0" fontId="3" fillId="3" borderId="0" xfId="0" applyFont="1" applyFill="1" applyAlignment="1">
      <alignment vertical="top"/>
    </xf>
    <xf numFmtId="0" fontId="10" fillId="5" borderId="0" xfId="0" applyFont="1" applyFill="1"/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4" fillId="3" borderId="0" xfId="0" applyFont="1" applyFill="1" applyAlignment="1">
      <alignment vertical="top"/>
    </xf>
    <xf numFmtId="0" fontId="4" fillId="3" borderId="4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7" fillId="2" borderId="0" xfId="0" applyFont="1" applyFill="1"/>
    <xf numFmtId="0" fontId="12" fillId="2" borderId="0" xfId="0" applyFont="1" applyFill="1"/>
    <xf numFmtId="165" fontId="2" fillId="0" borderId="0" xfId="0" applyNumberFormat="1" applyFont="1" applyAlignment="1">
      <alignment horizontal="right" vertical="top"/>
    </xf>
    <xf numFmtId="164" fontId="11" fillId="2" borderId="1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heet2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A4E8-AF69-4B94-BAE5-4ACA5491F175}">
  <sheetPr published="0">
    <tabColor rgb="FF92D050"/>
    <pageSetUpPr fitToPage="1"/>
  </sheetPr>
  <dimension ref="B1:G200"/>
  <sheetViews>
    <sheetView showGridLines="0" tabSelected="1" zoomScale="85" zoomScaleNormal="85" zoomScaleSheetLayoutView="25" zoomScalePageLayoutView="70" workbookViewId="0">
      <selection activeCell="C205" sqref="C205"/>
    </sheetView>
  </sheetViews>
  <sheetFormatPr defaultColWidth="8.81640625" defaultRowHeight="14.5" outlineLevelRow="1" x14ac:dyDescent="0.35"/>
  <cols>
    <col min="2" max="2" width="77.7265625" bestFit="1" customWidth="1"/>
    <col min="3" max="6" width="18.90625" customWidth="1"/>
    <col min="7" max="7" width="10.1796875" customWidth="1"/>
    <col min="8" max="10" width="15.179687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112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ht="16.5" customHeight="1" x14ac:dyDescent="0.35">
      <c r="B4" s="64" t="s">
        <v>0</v>
      </c>
      <c r="C4" s="64"/>
      <c r="D4" s="64"/>
      <c r="E4" s="64"/>
      <c r="F4" s="64"/>
      <c r="G4" s="1"/>
    </row>
    <row r="5" spans="2:7" x14ac:dyDescent="0.35">
      <c r="B5" s="5" t="s">
        <v>1</v>
      </c>
      <c r="C5" s="6" t="str">
        <f>[1]Department_list!$O$5</f>
        <v>2019-20</v>
      </c>
      <c r="D5" s="6" t="str">
        <f>[1]Department_list!$O$4</f>
        <v>2020-21</v>
      </c>
      <c r="E5" s="6" t="str">
        <f>[1]Department_list!$O$3</f>
        <v>2020-21</v>
      </c>
      <c r="F5" s="6" t="str">
        <f>[1]Department_list!$O$2</f>
        <v>2021-22</v>
      </c>
      <c r="G5" s="1"/>
    </row>
    <row r="6" spans="2:7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3</v>
      </c>
      <c r="G6" s="1"/>
    </row>
    <row r="7" spans="2:7" ht="15" customHeight="1" x14ac:dyDescent="0.35">
      <c r="B7" s="9" t="s">
        <v>5</v>
      </c>
      <c r="C7" s="10" t="s">
        <v>1</v>
      </c>
      <c r="D7" s="10" t="s">
        <v>1</v>
      </c>
      <c r="E7" s="10" t="s">
        <v>1</v>
      </c>
      <c r="F7" s="10" t="s">
        <v>1</v>
      </c>
      <c r="G7" s="1"/>
    </row>
    <row r="8" spans="2:7" ht="16.5" customHeight="1" x14ac:dyDescent="0.35">
      <c r="B8" s="9" t="s">
        <v>6</v>
      </c>
      <c r="C8" s="10" t="s">
        <v>1</v>
      </c>
      <c r="D8" s="10" t="s">
        <v>1</v>
      </c>
      <c r="E8" s="10" t="s">
        <v>1</v>
      </c>
      <c r="F8" s="10" t="s">
        <v>1</v>
      </c>
      <c r="G8" s="1"/>
    </row>
    <row r="9" spans="2:7" ht="15" x14ac:dyDescent="0.35">
      <c r="B9" s="4" t="s">
        <v>7</v>
      </c>
      <c r="C9" s="11">
        <v>8330.1504227799996</v>
      </c>
      <c r="D9" s="11">
        <v>8768.4753014399994</v>
      </c>
      <c r="E9" s="11">
        <v>9068.9323534399991</v>
      </c>
      <c r="F9" s="11">
        <v>8379.7212200800004</v>
      </c>
      <c r="G9" s="1"/>
    </row>
    <row r="10" spans="2:7" x14ac:dyDescent="0.35">
      <c r="B10" s="12" t="s">
        <v>8</v>
      </c>
      <c r="C10" s="11">
        <v>3.5027230899999999</v>
      </c>
      <c r="D10" s="11">
        <v>8.2409999999999997</v>
      </c>
      <c r="E10" s="11">
        <v>9.5459999999999994</v>
      </c>
      <c r="F10" s="11">
        <v>5.0979999999999999</v>
      </c>
      <c r="G10" s="1"/>
    </row>
    <row r="11" spans="2:7" x14ac:dyDescent="0.35">
      <c r="B11" s="12" t="s">
        <v>9</v>
      </c>
      <c r="C11" s="11">
        <v>36.889483409999997</v>
      </c>
      <c r="D11" s="11">
        <v>25.248000000000001</v>
      </c>
      <c r="E11" s="11">
        <v>25.248000000000001</v>
      </c>
      <c r="F11" s="11">
        <v>27.07</v>
      </c>
      <c r="G11" s="1"/>
    </row>
    <row r="12" spans="2:7" x14ac:dyDescent="0.35">
      <c r="B12" s="12" t="s">
        <v>10</v>
      </c>
      <c r="C12" s="11">
        <v>28.070596129999998</v>
      </c>
      <c r="D12" s="11">
        <v>20.716000000000001</v>
      </c>
      <c r="E12" s="11">
        <v>19.082000000000001</v>
      </c>
      <c r="F12" s="11">
        <v>18.981999999999999</v>
      </c>
      <c r="G12" s="1"/>
    </row>
    <row r="13" spans="2:7" x14ac:dyDescent="0.35">
      <c r="B13" s="12" t="s">
        <v>11</v>
      </c>
      <c r="C13" s="11">
        <v>95.161305240000004</v>
      </c>
      <c r="D13" s="11">
        <v>78.531000000000006</v>
      </c>
      <c r="E13" s="11">
        <v>76.995999999999995</v>
      </c>
      <c r="F13" s="11">
        <v>91.566000000000003</v>
      </c>
      <c r="G13" s="1"/>
    </row>
    <row r="14" spans="2:7" x14ac:dyDescent="0.35">
      <c r="B14" s="12" t="s">
        <v>12</v>
      </c>
      <c r="C14" s="11">
        <v>6.2028869599999998</v>
      </c>
      <c r="D14" s="11">
        <v>0</v>
      </c>
      <c r="E14" s="11">
        <v>0</v>
      </c>
      <c r="F14" s="11">
        <v>0</v>
      </c>
      <c r="G14" s="1"/>
    </row>
    <row r="15" spans="2:7" x14ac:dyDescent="0.35">
      <c r="B15" s="12" t="s">
        <v>13</v>
      </c>
      <c r="C15" s="11">
        <v>50.825081400000002</v>
      </c>
      <c r="D15" s="11">
        <v>44.441000000000003</v>
      </c>
      <c r="E15" s="11">
        <v>47.146000000000001</v>
      </c>
      <c r="F15" s="11">
        <v>38.927</v>
      </c>
      <c r="G15" s="1"/>
    </row>
    <row r="16" spans="2:7" x14ac:dyDescent="0.35">
      <c r="B16" s="13" t="s">
        <v>14</v>
      </c>
      <c r="C16" s="14">
        <v>8550.8024990099984</v>
      </c>
      <c r="D16" s="14">
        <v>8945.6523014400009</v>
      </c>
      <c r="E16" s="14">
        <v>9246.9503534399992</v>
      </c>
      <c r="F16" s="14">
        <v>8561.3642200800005</v>
      </c>
      <c r="G16" s="1"/>
    </row>
    <row r="17" spans="2:7" x14ac:dyDescent="0.35">
      <c r="B17" s="9" t="s">
        <v>15</v>
      </c>
      <c r="C17" s="11" t="s">
        <v>1</v>
      </c>
      <c r="D17" s="11" t="s">
        <v>1</v>
      </c>
      <c r="E17" s="11" t="s">
        <v>1</v>
      </c>
      <c r="F17" s="11" t="s">
        <v>1</v>
      </c>
      <c r="G17" s="1"/>
    </row>
    <row r="18" spans="2:7" x14ac:dyDescent="0.35">
      <c r="B18" s="12" t="s">
        <v>16</v>
      </c>
      <c r="C18" s="11">
        <v>4080.2675764099999</v>
      </c>
      <c r="D18" s="11">
        <v>4004.1192350000001</v>
      </c>
      <c r="E18" s="11">
        <v>4152.8352349999996</v>
      </c>
      <c r="F18" s="11">
        <v>4119.761321</v>
      </c>
      <c r="G18" s="1"/>
    </row>
    <row r="19" spans="2:7" x14ac:dyDescent="0.35">
      <c r="B19" s="12" t="s">
        <v>17</v>
      </c>
      <c r="C19" s="11">
        <v>391.07339884999999</v>
      </c>
      <c r="D19" s="11">
        <v>447.75511299999999</v>
      </c>
      <c r="E19" s="11">
        <v>445.90940499999999</v>
      </c>
      <c r="F19" s="11">
        <v>462.99582600000002</v>
      </c>
      <c r="G19" s="1"/>
    </row>
    <row r="20" spans="2:7" x14ac:dyDescent="0.35">
      <c r="B20" s="12" t="s">
        <v>18</v>
      </c>
      <c r="C20" s="11">
        <v>82.129394509999997</v>
      </c>
      <c r="D20" s="11">
        <v>150.8546</v>
      </c>
      <c r="E20" s="11">
        <v>148.320527</v>
      </c>
      <c r="F20" s="11">
        <v>146.165524</v>
      </c>
      <c r="G20" s="1"/>
    </row>
    <row r="21" spans="2:7" x14ac:dyDescent="0.35">
      <c r="B21" s="12" t="s">
        <v>19</v>
      </c>
      <c r="C21" s="11">
        <v>1741.4961639600001</v>
      </c>
      <c r="D21" s="11">
        <v>1764.1982997</v>
      </c>
      <c r="E21" s="11">
        <v>1778.9209997</v>
      </c>
      <c r="F21" s="11">
        <v>1683.7659000000001</v>
      </c>
      <c r="G21" s="1"/>
    </row>
    <row r="22" spans="2:7" ht="15" x14ac:dyDescent="0.35">
      <c r="B22" s="4" t="s">
        <v>20</v>
      </c>
      <c r="C22" s="11">
        <v>321.33551026999999</v>
      </c>
      <c r="D22" s="11">
        <v>425.42662200000001</v>
      </c>
      <c r="E22" s="11">
        <v>425.42662200000001</v>
      </c>
      <c r="F22" s="11">
        <v>0</v>
      </c>
      <c r="G22" s="1"/>
    </row>
    <row r="23" spans="2:7" x14ac:dyDescent="0.35">
      <c r="B23" s="12" t="s">
        <v>21</v>
      </c>
      <c r="C23" s="11">
        <v>1924.9638866499999</v>
      </c>
      <c r="D23" s="11">
        <v>2161.24843074</v>
      </c>
      <c r="E23" s="11">
        <v>2269.05756574</v>
      </c>
      <c r="F23" s="11">
        <v>2211.2776500800001</v>
      </c>
      <c r="G23" s="1"/>
    </row>
    <row r="24" spans="2:7" x14ac:dyDescent="0.35">
      <c r="B24" s="15" t="s">
        <v>22</v>
      </c>
      <c r="C24" s="16">
        <v>8541.2659306499991</v>
      </c>
      <c r="D24" s="16">
        <v>8953.6023004399995</v>
      </c>
      <c r="E24" s="16">
        <v>9220.4703544399999</v>
      </c>
      <c r="F24" s="16">
        <v>8623.9662210800016</v>
      </c>
      <c r="G24" s="1"/>
    </row>
    <row r="25" spans="2:7" ht="15" thickBot="1" x14ac:dyDescent="0.4">
      <c r="B25" s="17" t="s">
        <v>23</v>
      </c>
      <c r="C25" s="18">
        <v>9.5365683599993645</v>
      </c>
      <c r="D25" s="18">
        <v>-7.9499989999985701</v>
      </c>
      <c r="E25" s="18">
        <v>26.479998999999225</v>
      </c>
      <c r="F25" s="18">
        <v>-62.60200100000111</v>
      </c>
      <c r="G25" s="1"/>
    </row>
    <row r="26" spans="2:7" x14ac:dyDescent="0.35">
      <c r="B26" s="9" t="s">
        <v>24</v>
      </c>
      <c r="C26" s="19" t="s">
        <v>1</v>
      </c>
      <c r="D26" s="19" t="s">
        <v>1</v>
      </c>
      <c r="E26" s="19" t="s">
        <v>1</v>
      </c>
      <c r="F26" s="19" t="s">
        <v>1</v>
      </c>
      <c r="G26" s="1"/>
    </row>
    <row r="27" spans="2:7" x14ac:dyDescent="0.35">
      <c r="B27" s="12" t="s">
        <v>25</v>
      </c>
      <c r="C27" s="11">
        <v>14.684165520000001</v>
      </c>
      <c r="D27" s="11">
        <v>13.345000000000001</v>
      </c>
      <c r="E27" s="11">
        <v>13.345000000000001</v>
      </c>
      <c r="F27" s="11">
        <v>13.345000000000001</v>
      </c>
      <c r="G27" s="1"/>
    </row>
    <row r="28" spans="2:7" x14ac:dyDescent="0.35">
      <c r="B28" s="12" t="s">
        <v>26</v>
      </c>
      <c r="C28" s="11">
        <v>-13.744155230000001</v>
      </c>
      <c r="D28" s="11">
        <v>0</v>
      </c>
      <c r="E28" s="11">
        <v>0</v>
      </c>
      <c r="F28" s="11">
        <v>0</v>
      </c>
      <c r="G28" s="1"/>
    </row>
    <row r="29" spans="2:7" x14ac:dyDescent="0.35">
      <c r="B29" s="20" t="s">
        <v>27</v>
      </c>
      <c r="C29" s="11">
        <v>-16.029354779999998</v>
      </c>
      <c r="D29" s="11">
        <v>0</v>
      </c>
      <c r="E29" s="11">
        <v>0</v>
      </c>
      <c r="F29" s="11">
        <v>0</v>
      </c>
      <c r="G29" s="1"/>
    </row>
    <row r="30" spans="2:7" x14ac:dyDescent="0.35">
      <c r="B30" s="15" t="s">
        <v>28</v>
      </c>
      <c r="C30" s="16">
        <v>-15.089344489999998</v>
      </c>
      <c r="D30" s="16">
        <v>13.345000000000001</v>
      </c>
      <c r="E30" s="16">
        <v>13.345000000000001</v>
      </c>
      <c r="F30" s="16">
        <v>13.345000000000001</v>
      </c>
      <c r="G30" s="1"/>
    </row>
    <row r="31" spans="2:7" x14ac:dyDescent="0.35">
      <c r="B31" s="15" t="s">
        <v>29</v>
      </c>
      <c r="C31" s="16">
        <v>-5.552776130000634</v>
      </c>
      <c r="D31" s="16">
        <v>5.3950010000014306</v>
      </c>
      <c r="E31" s="16">
        <v>39.824998999999224</v>
      </c>
      <c r="F31" s="16">
        <v>-49.257001000001111</v>
      </c>
      <c r="G31" s="1"/>
    </row>
    <row r="32" spans="2:7" x14ac:dyDescent="0.35">
      <c r="B32" s="21" t="s">
        <v>30</v>
      </c>
      <c r="C32" s="19" t="s">
        <v>1</v>
      </c>
      <c r="D32" s="19" t="s">
        <v>1</v>
      </c>
      <c r="E32" s="19" t="s">
        <v>1</v>
      </c>
      <c r="F32" s="19" t="s">
        <v>1</v>
      </c>
      <c r="G32" s="1"/>
    </row>
    <row r="33" spans="2:7" x14ac:dyDescent="0.35">
      <c r="B33" s="22" t="s">
        <v>31</v>
      </c>
      <c r="C33" s="11">
        <v>306.87389038999999</v>
      </c>
      <c r="D33" s="11">
        <v>0</v>
      </c>
      <c r="E33" s="11">
        <v>0</v>
      </c>
      <c r="F33" s="11">
        <v>0</v>
      </c>
      <c r="G33" s="1"/>
    </row>
    <row r="34" spans="2:7" x14ac:dyDescent="0.35">
      <c r="B34" s="23" t="s">
        <v>32</v>
      </c>
      <c r="C34" s="11">
        <v>6.7254763100000003</v>
      </c>
      <c r="D34" s="11">
        <v>0</v>
      </c>
      <c r="E34" s="11">
        <v>0</v>
      </c>
      <c r="F34" s="11">
        <v>0</v>
      </c>
      <c r="G34" s="1"/>
    </row>
    <row r="35" spans="2:7" x14ac:dyDescent="0.35">
      <c r="B35" s="24" t="s">
        <v>33</v>
      </c>
      <c r="C35" s="16">
        <v>313.59936669999996</v>
      </c>
      <c r="D35" s="16">
        <v>0</v>
      </c>
      <c r="E35" s="16">
        <v>0</v>
      </c>
      <c r="F35" s="16">
        <v>0</v>
      </c>
      <c r="G35" s="1"/>
    </row>
    <row r="36" spans="2:7" ht="15" thickBot="1" x14ac:dyDescent="0.4">
      <c r="B36" s="25" t="s">
        <v>34</v>
      </c>
      <c r="C36" s="26">
        <v>308.04659056999935</v>
      </c>
      <c r="D36" s="26">
        <v>5.3950010000014306</v>
      </c>
      <c r="E36" s="26">
        <v>39.824998999999224</v>
      </c>
      <c r="F36" s="26">
        <v>-49.257001000001111</v>
      </c>
      <c r="G36" s="1"/>
    </row>
    <row r="37" spans="2:7" ht="35.5" customHeight="1" x14ac:dyDescent="0.35">
      <c r="B37" s="65" t="s">
        <v>113</v>
      </c>
      <c r="C37" s="65"/>
      <c r="D37" s="65"/>
      <c r="E37" s="65"/>
      <c r="F37" s="65"/>
      <c r="G37" s="1"/>
    </row>
    <row r="38" spans="2:7" x14ac:dyDescent="0.35">
      <c r="B38" s="66"/>
      <c r="C38" s="66"/>
      <c r="D38" s="66"/>
      <c r="E38" s="66"/>
      <c r="F38" s="66"/>
      <c r="G38" s="1"/>
    </row>
    <row r="39" spans="2:7" x14ac:dyDescent="0.35">
      <c r="B39" s="1"/>
      <c r="C39" s="1"/>
      <c r="D39" s="1"/>
      <c r="E39" s="1"/>
      <c r="F39" s="1"/>
      <c r="G39" s="1"/>
    </row>
    <row r="40" spans="2:7" outlineLevel="1" x14ac:dyDescent="0.35"/>
    <row r="42" spans="2:7" x14ac:dyDescent="0.35">
      <c r="B42" s="1"/>
      <c r="C42" s="1"/>
      <c r="D42" s="1"/>
      <c r="E42" s="1"/>
      <c r="F42" s="1"/>
      <c r="G42" s="1"/>
    </row>
    <row r="43" spans="2:7" x14ac:dyDescent="0.35">
      <c r="B43" s="2" t="s">
        <v>114</v>
      </c>
      <c r="C43" s="3"/>
      <c r="D43" s="30"/>
      <c r="E43" s="3"/>
      <c r="F43" s="3"/>
      <c r="G43" s="1"/>
    </row>
    <row r="44" spans="2:7" x14ac:dyDescent="0.35">
      <c r="B44" s="3"/>
      <c r="C44" s="3"/>
      <c r="D44" s="3"/>
      <c r="E44" s="3"/>
      <c r="F44" s="3"/>
      <c r="G44" s="1"/>
    </row>
    <row r="45" spans="2:7" ht="15" customHeight="1" x14ac:dyDescent="0.35">
      <c r="B45" s="64" t="s">
        <v>0</v>
      </c>
      <c r="C45" s="64"/>
      <c r="D45" s="64"/>
      <c r="E45" s="64"/>
      <c r="F45" s="64"/>
      <c r="G45" s="1"/>
    </row>
    <row r="46" spans="2:7" x14ac:dyDescent="0.35">
      <c r="B46" s="31" t="s">
        <v>1</v>
      </c>
      <c r="C46" s="32" t="s">
        <v>1</v>
      </c>
      <c r="D46" s="33" t="s">
        <v>1</v>
      </c>
      <c r="E46" s="33"/>
      <c r="F46" s="34" t="s">
        <v>1</v>
      </c>
      <c r="G46" s="1"/>
    </row>
    <row r="47" spans="2:7" x14ac:dyDescent="0.35">
      <c r="B47" s="35" t="s">
        <v>1</v>
      </c>
      <c r="C47" s="36">
        <f>LEFT([1]Department_list!$O$5,4)+1</f>
        <v>2020</v>
      </c>
      <c r="D47" s="37">
        <f>LEFT([1]Department_list!$O$4,4)+1</f>
        <v>2021</v>
      </c>
      <c r="E47" s="37">
        <f>LEFT([1]Department_list!$O$3,4)+1</f>
        <v>2021</v>
      </c>
      <c r="F47" s="37">
        <f>LEFT([1]Department_list!$O$2,4)+1</f>
        <v>2022</v>
      </c>
      <c r="G47" s="1"/>
    </row>
    <row r="48" spans="2:7" ht="15.75" customHeight="1" x14ac:dyDescent="0.35">
      <c r="B48" s="38" t="s">
        <v>1</v>
      </c>
      <c r="C48" s="8" t="s">
        <v>2</v>
      </c>
      <c r="D48" s="8" t="s">
        <v>3</v>
      </c>
      <c r="E48" s="8" t="s">
        <v>4</v>
      </c>
      <c r="F48" s="8" t="s">
        <v>3</v>
      </c>
      <c r="G48" s="1"/>
    </row>
    <row r="49" spans="2:7" x14ac:dyDescent="0.35">
      <c r="B49" s="9" t="s">
        <v>36</v>
      </c>
      <c r="C49" s="10" t="s">
        <v>1</v>
      </c>
      <c r="D49" s="10" t="s">
        <v>1</v>
      </c>
      <c r="E49" s="10" t="s">
        <v>1</v>
      </c>
      <c r="F49" s="10" t="s">
        <v>1</v>
      </c>
      <c r="G49" s="1"/>
    </row>
    <row r="50" spans="2:7" x14ac:dyDescent="0.35">
      <c r="B50" s="9" t="s">
        <v>37</v>
      </c>
      <c r="C50" s="10" t="s">
        <v>1</v>
      </c>
      <c r="D50" s="10" t="s">
        <v>1</v>
      </c>
      <c r="E50" s="10" t="s">
        <v>1</v>
      </c>
      <c r="F50" s="10" t="s">
        <v>1</v>
      </c>
      <c r="G50" s="1"/>
    </row>
    <row r="51" spans="2:7" x14ac:dyDescent="0.35">
      <c r="B51" s="12" t="s">
        <v>38</v>
      </c>
      <c r="C51" s="11">
        <v>311.80776435000001</v>
      </c>
      <c r="D51" s="11">
        <v>313.65036738999999</v>
      </c>
      <c r="E51" s="11">
        <v>348.08036738999999</v>
      </c>
      <c r="F51" s="11">
        <v>303.31136738999999</v>
      </c>
      <c r="G51" s="1"/>
    </row>
    <row r="52" spans="2:7" x14ac:dyDescent="0.35">
      <c r="B52" s="39" t="s">
        <v>39</v>
      </c>
      <c r="C52" s="11">
        <v>1335.21587202</v>
      </c>
      <c r="D52" s="11">
        <v>1600.5814933300001</v>
      </c>
      <c r="E52" s="11">
        <v>1602.48845033</v>
      </c>
      <c r="F52" s="11">
        <v>1929.4728833300001</v>
      </c>
      <c r="G52" s="1"/>
    </row>
    <row r="53" spans="2:7" x14ac:dyDescent="0.35">
      <c r="B53" s="39" t="s">
        <v>40</v>
      </c>
      <c r="C53" s="11">
        <v>111.19166045999999</v>
      </c>
      <c r="D53" s="11">
        <v>167.36159627000001</v>
      </c>
      <c r="E53" s="11">
        <v>167.36159627000001</v>
      </c>
      <c r="F53" s="11">
        <v>167.70759627000001</v>
      </c>
      <c r="G53" s="1"/>
    </row>
    <row r="54" spans="2:7" x14ac:dyDescent="0.35">
      <c r="B54" s="12" t="s">
        <v>41</v>
      </c>
      <c r="C54" s="11">
        <v>229.24337219</v>
      </c>
      <c r="D54" s="11">
        <v>229.24337219</v>
      </c>
      <c r="E54" s="11">
        <v>229.24337219</v>
      </c>
      <c r="F54" s="11">
        <v>229.24337219</v>
      </c>
      <c r="G54" s="1"/>
    </row>
    <row r="55" spans="2:7" x14ac:dyDescent="0.35">
      <c r="B55" s="15" t="s">
        <v>42</v>
      </c>
      <c r="C55" s="16">
        <v>1987.4586690200001</v>
      </c>
      <c r="D55" s="16">
        <v>2310.8368291800002</v>
      </c>
      <c r="E55" s="16">
        <v>2347.1737861800002</v>
      </c>
      <c r="F55" s="16">
        <v>2629.7352191800005</v>
      </c>
      <c r="G55" s="1"/>
    </row>
    <row r="56" spans="2:7" x14ac:dyDescent="0.35">
      <c r="B56" s="9" t="s">
        <v>43</v>
      </c>
      <c r="C56" s="11" t="s">
        <v>1</v>
      </c>
      <c r="D56" s="11" t="s">
        <v>1</v>
      </c>
      <c r="E56" s="11" t="s">
        <v>1</v>
      </c>
      <c r="F56" s="11" t="s">
        <v>1</v>
      </c>
      <c r="G56" s="1"/>
    </row>
    <row r="57" spans="2:7" x14ac:dyDescent="0.35">
      <c r="B57" s="12" t="s">
        <v>44</v>
      </c>
      <c r="C57" s="11">
        <v>22.556242000000001</v>
      </c>
      <c r="D57" s="11">
        <v>22.556242000000001</v>
      </c>
      <c r="E57" s="11">
        <v>22.556242000000001</v>
      </c>
      <c r="F57" s="11">
        <v>22.556242000000001</v>
      </c>
      <c r="G57" s="1"/>
    </row>
    <row r="58" spans="2:7" ht="15" customHeight="1" x14ac:dyDescent="0.35">
      <c r="B58" s="23" t="s">
        <v>45</v>
      </c>
      <c r="C58" s="11">
        <v>3.1000468699999999</v>
      </c>
      <c r="D58" s="11">
        <v>3.0223387100000001</v>
      </c>
      <c r="E58" s="11">
        <v>3.0223387100000001</v>
      </c>
      <c r="F58" s="11">
        <v>3.0223387100000001</v>
      </c>
      <c r="G58" s="1"/>
    </row>
    <row r="59" spans="2:7" x14ac:dyDescent="0.35">
      <c r="B59" s="12" t="s">
        <v>46</v>
      </c>
      <c r="C59" s="11">
        <v>6914.7403871200004</v>
      </c>
      <c r="D59" s="11">
        <v>8958.8454332399997</v>
      </c>
      <c r="E59" s="11">
        <v>8647.2155362400008</v>
      </c>
      <c r="F59" s="11">
        <v>9557.7625092399994</v>
      </c>
      <c r="G59" s="1"/>
    </row>
    <row r="60" spans="2:7" x14ac:dyDescent="0.35">
      <c r="B60" s="12" t="s">
        <v>47</v>
      </c>
      <c r="C60" s="11">
        <v>194.50616972</v>
      </c>
      <c r="D60" s="11">
        <v>194.14390589999999</v>
      </c>
      <c r="E60" s="11">
        <v>192.20190590000001</v>
      </c>
      <c r="F60" s="11">
        <v>223.2829059</v>
      </c>
      <c r="G60" s="1"/>
    </row>
    <row r="61" spans="2:7" x14ac:dyDescent="0.35">
      <c r="B61" s="12" t="s">
        <v>32</v>
      </c>
      <c r="C61" s="11">
        <v>71.980193409999998</v>
      </c>
      <c r="D61" s="11">
        <v>72.374438799999993</v>
      </c>
      <c r="E61" s="11">
        <v>72.374438799999993</v>
      </c>
      <c r="F61" s="11">
        <v>72.374438799999993</v>
      </c>
      <c r="G61" s="1"/>
    </row>
    <row r="62" spans="2:7" x14ac:dyDescent="0.35">
      <c r="B62" s="15" t="s">
        <v>48</v>
      </c>
      <c r="C62" s="16">
        <v>7206.8830391199999</v>
      </c>
      <c r="D62" s="16">
        <v>9250.9423586499997</v>
      </c>
      <c r="E62" s="16">
        <v>8937.3704616499999</v>
      </c>
      <c r="F62" s="16">
        <v>9878.9984346499987</v>
      </c>
      <c r="G62" s="1"/>
    </row>
    <row r="63" spans="2:7" x14ac:dyDescent="0.35">
      <c r="B63" s="15" t="s">
        <v>49</v>
      </c>
      <c r="C63" s="16">
        <v>9194.3417081400003</v>
      </c>
      <c r="D63" s="16">
        <v>11561.77918783</v>
      </c>
      <c r="E63" s="16">
        <v>11284.544247829999</v>
      </c>
      <c r="F63" s="16">
        <v>12508.733653829999</v>
      </c>
      <c r="G63" s="1"/>
    </row>
    <row r="64" spans="2:7" x14ac:dyDescent="0.35">
      <c r="B64" s="9" t="s">
        <v>50</v>
      </c>
      <c r="C64" s="11" t="s">
        <v>1</v>
      </c>
      <c r="D64" s="11" t="s">
        <v>1</v>
      </c>
      <c r="E64" s="11" t="s">
        <v>1</v>
      </c>
      <c r="F64" s="11" t="s">
        <v>1</v>
      </c>
      <c r="G64" s="1"/>
    </row>
    <row r="65" spans="2:7" x14ac:dyDescent="0.35">
      <c r="B65" s="12" t="s">
        <v>51</v>
      </c>
      <c r="C65" s="11">
        <v>685.90193550000004</v>
      </c>
      <c r="D65" s="11">
        <v>734.2957748</v>
      </c>
      <c r="E65" s="11">
        <v>734.2957748</v>
      </c>
      <c r="F65" s="11">
        <v>739.75877479999997</v>
      </c>
      <c r="G65" s="1"/>
    </row>
    <row r="66" spans="2:7" x14ac:dyDescent="0.35">
      <c r="B66" s="12" t="s">
        <v>52</v>
      </c>
      <c r="C66" s="11">
        <v>1524.5792823700001</v>
      </c>
      <c r="D66" s="11">
        <v>2555.44879193</v>
      </c>
      <c r="E66" s="11">
        <v>2592.9898539300002</v>
      </c>
      <c r="F66" s="11">
        <v>2532.7462609300001</v>
      </c>
      <c r="G66" s="1"/>
    </row>
    <row r="67" spans="2:7" x14ac:dyDescent="0.35">
      <c r="B67" s="12" t="s">
        <v>53</v>
      </c>
      <c r="C67" s="11">
        <v>1106.00994526</v>
      </c>
      <c r="D67" s="11">
        <v>1139.64779436</v>
      </c>
      <c r="E67" s="11">
        <v>1139.64779436</v>
      </c>
      <c r="F67" s="11">
        <v>1182.5457943599999</v>
      </c>
      <c r="G67" s="1"/>
    </row>
    <row r="68" spans="2:7" x14ac:dyDescent="0.35">
      <c r="B68" s="15" t="s">
        <v>54</v>
      </c>
      <c r="C68" s="16">
        <v>3316.4911631300001</v>
      </c>
      <c r="D68" s="16">
        <v>4429.3923610900001</v>
      </c>
      <c r="E68" s="16">
        <v>4466.9334230900004</v>
      </c>
      <c r="F68" s="16">
        <v>4455.0508300900001</v>
      </c>
      <c r="G68" s="1"/>
    </row>
    <row r="69" spans="2:7" ht="15" thickBot="1" x14ac:dyDescent="0.4">
      <c r="B69" s="40" t="s">
        <v>55</v>
      </c>
      <c r="C69" s="41">
        <v>5877.8505450100001</v>
      </c>
      <c r="D69" s="41">
        <v>7132.3868267399994</v>
      </c>
      <c r="E69" s="41">
        <v>6817.6108247399989</v>
      </c>
      <c r="F69" s="41">
        <v>8053.6828237399986</v>
      </c>
      <c r="G69" s="1"/>
    </row>
    <row r="70" spans="2:7" x14ac:dyDescent="0.35">
      <c r="B70" s="9" t="s">
        <v>56</v>
      </c>
      <c r="C70" s="11" t="s">
        <v>1</v>
      </c>
      <c r="D70" s="11" t="s">
        <v>1</v>
      </c>
      <c r="E70" s="11" t="s">
        <v>1</v>
      </c>
      <c r="F70" s="11" t="s">
        <v>1</v>
      </c>
      <c r="G70" s="1"/>
    </row>
    <row r="71" spans="2:7" x14ac:dyDescent="0.35">
      <c r="B71" s="12" t="s">
        <v>57</v>
      </c>
      <c r="C71" s="11">
        <v>1215.0563955699999</v>
      </c>
      <c r="D71" s="11">
        <v>1207.57303716</v>
      </c>
      <c r="E71" s="11">
        <v>1242.0030351600001</v>
      </c>
      <c r="F71" s="11">
        <v>1192.7460341599999</v>
      </c>
      <c r="G71" s="1"/>
    </row>
    <row r="72" spans="2:7" x14ac:dyDescent="0.35">
      <c r="B72" s="12" t="s">
        <v>58</v>
      </c>
      <c r="C72" s="11">
        <v>1807.54459995</v>
      </c>
      <c r="D72" s="11">
        <v>1807.54459995</v>
      </c>
      <c r="E72" s="11">
        <v>1807.54459995</v>
      </c>
      <c r="F72" s="11">
        <v>1807.54459995</v>
      </c>
      <c r="G72" s="1"/>
    </row>
    <row r="73" spans="2:7" ht="15.65" customHeight="1" x14ac:dyDescent="0.35">
      <c r="B73" s="12" t="s">
        <v>59</v>
      </c>
      <c r="C73" s="11">
        <v>2855.2495494899999</v>
      </c>
      <c r="D73" s="11">
        <v>4117.2691896300003</v>
      </c>
      <c r="E73" s="11">
        <v>3768.0631896300001</v>
      </c>
      <c r="F73" s="11">
        <v>5053.3921896299998</v>
      </c>
      <c r="G73" s="1"/>
    </row>
    <row r="74" spans="2:7" ht="15" thickBot="1" x14ac:dyDescent="0.4">
      <c r="B74" s="40" t="s">
        <v>60</v>
      </c>
      <c r="C74" s="41">
        <v>5877.8505450100001</v>
      </c>
      <c r="D74" s="41">
        <v>7132.3868267400003</v>
      </c>
      <c r="E74" s="41">
        <v>6817.6108247400007</v>
      </c>
      <c r="F74" s="41">
        <v>8053.6828237399995</v>
      </c>
      <c r="G74" s="1"/>
    </row>
    <row r="75" spans="2:7" ht="30" customHeight="1" x14ac:dyDescent="0.35">
      <c r="B75" s="62" t="s">
        <v>35</v>
      </c>
      <c r="C75" s="28"/>
      <c r="D75" s="28"/>
      <c r="E75" s="28"/>
      <c r="F75" s="28"/>
      <c r="G75" s="1"/>
    </row>
    <row r="76" spans="2:7" x14ac:dyDescent="0.35">
      <c r="B76" s="27"/>
      <c r="C76" s="28"/>
      <c r="D76" s="28"/>
      <c r="E76" s="28"/>
      <c r="F76" s="28"/>
      <c r="G76" s="1"/>
    </row>
    <row r="77" spans="2:7" x14ac:dyDescent="0.35">
      <c r="B77" s="27"/>
      <c r="C77" s="28"/>
      <c r="D77" s="28"/>
      <c r="E77" s="28"/>
      <c r="F77" s="28"/>
      <c r="G77" s="1"/>
    </row>
    <row r="78" spans="2:7" x14ac:dyDescent="0.35">
      <c r="B78" s="27"/>
      <c r="C78" s="28"/>
      <c r="D78" s="28"/>
      <c r="E78" s="28"/>
      <c r="F78" s="28"/>
      <c r="G78" s="1"/>
    </row>
    <row r="79" spans="2:7" outlineLevel="1" x14ac:dyDescent="0.35">
      <c r="B79" s="1"/>
      <c r="C79" s="1"/>
      <c r="D79" s="1"/>
      <c r="E79" s="1"/>
      <c r="F79" s="1"/>
    </row>
    <row r="80" spans="2:7" x14ac:dyDescent="0.35">
      <c r="B80" s="1"/>
      <c r="C80" s="1"/>
      <c r="D80" s="1"/>
      <c r="E80" s="1"/>
      <c r="F80" s="1"/>
    </row>
    <row r="81" spans="2:7" x14ac:dyDescent="0.35">
      <c r="B81" s="1"/>
      <c r="C81" s="1"/>
      <c r="D81" s="1"/>
      <c r="E81" s="1"/>
      <c r="F81" s="1"/>
    </row>
    <row r="82" spans="2:7" x14ac:dyDescent="0.35">
      <c r="B82" s="2" t="s">
        <v>115</v>
      </c>
      <c r="C82" s="3"/>
      <c r="D82" s="3"/>
      <c r="E82" s="3"/>
      <c r="F82" s="3"/>
      <c r="G82" s="1"/>
    </row>
    <row r="83" spans="2:7" x14ac:dyDescent="0.35">
      <c r="B83" s="3"/>
      <c r="C83" s="3"/>
      <c r="D83" s="3"/>
      <c r="E83" s="3"/>
      <c r="F83" s="3"/>
      <c r="G83" s="1"/>
    </row>
    <row r="84" spans="2:7" ht="16" customHeight="1" x14ac:dyDescent="0.35">
      <c r="B84" s="64" t="s">
        <v>0</v>
      </c>
      <c r="C84" s="64"/>
      <c r="D84" s="64"/>
      <c r="E84" s="64"/>
      <c r="F84" s="64"/>
      <c r="G84" s="1"/>
    </row>
    <row r="85" spans="2:7" x14ac:dyDescent="0.35">
      <c r="B85" s="5" t="s">
        <v>1</v>
      </c>
      <c r="C85" s="6" t="str">
        <f>[1]Department_list!$O$5</f>
        <v>2019-20</v>
      </c>
      <c r="D85" s="6" t="str">
        <f>[1]Department_list!$O$4</f>
        <v>2020-21</v>
      </c>
      <c r="E85" s="6" t="str">
        <f>[1]Department_list!$O$3</f>
        <v>2020-21</v>
      </c>
      <c r="F85" s="6" t="str">
        <f>[1]Department_list!$O$2</f>
        <v>2021-22</v>
      </c>
      <c r="G85" s="1"/>
    </row>
    <row r="86" spans="2:7" x14ac:dyDescent="0.35">
      <c r="B86" s="7" t="s">
        <v>1</v>
      </c>
      <c r="C86" s="8" t="s">
        <v>2</v>
      </c>
      <c r="D86" s="8" t="s">
        <v>3</v>
      </c>
      <c r="E86" s="8" t="s">
        <v>4</v>
      </c>
      <c r="F86" s="8" t="s">
        <v>3</v>
      </c>
      <c r="G86" s="1"/>
    </row>
    <row r="87" spans="2:7" ht="15" customHeight="1" x14ac:dyDescent="0.35">
      <c r="B87" s="9" t="s">
        <v>61</v>
      </c>
      <c r="C87" s="10" t="s">
        <v>1</v>
      </c>
      <c r="D87" s="10" t="s">
        <v>1</v>
      </c>
      <c r="E87" s="10" t="s">
        <v>1</v>
      </c>
      <c r="F87" s="10" t="s">
        <v>1</v>
      </c>
      <c r="G87" s="1"/>
    </row>
    <row r="88" spans="2:7" x14ac:dyDescent="0.35">
      <c r="B88" s="9" t="s">
        <v>62</v>
      </c>
      <c r="C88" s="10" t="s">
        <v>1</v>
      </c>
      <c r="D88" s="10" t="s">
        <v>1</v>
      </c>
      <c r="E88" s="10" t="s">
        <v>1</v>
      </c>
      <c r="F88" s="10" t="s">
        <v>1</v>
      </c>
      <c r="G88" s="1"/>
    </row>
    <row r="89" spans="2:7" ht="15" x14ac:dyDescent="0.35">
      <c r="B89" s="4" t="s">
        <v>63</v>
      </c>
      <c r="C89" s="11">
        <v>8065.2333176299999</v>
      </c>
      <c r="D89" s="11">
        <v>8493.7415054400008</v>
      </c>
      <c r="E89" s="11">
        <v>8793.5966004399997</v>
      </c>
      <c r="F89" s="11">
        <v>8061.3347870799998</v>
      </c>
      <c r="G89" s="1"/>
    </row>
    <row r="90" spans="2:7" x14ac:dyDescent="0.35">
      <c r="B90" s="12" t="s">
        <v>64</v>
      </c>
      <c r="C90" s="11">
        <v>139.70479731</v>
      </c>
      <c r="D90" s="11">
        <v>95.846999999999994</v>
      </c>
      <c r="E90" s="11">
        <v>92.677999999999997</v>
      </c>
      <c r="F90" s="11">
        <v>107.148</v>
      </c>
      <c r="G90" s="1"/>
    </row>
    <row r="91" spans="2:7" x14ac:dyDescent="0.35">
      <c r="B91" s="12" t="s">
        <v>65</v>
      </c>
      <c r="C91" s="11">
        <v>49.140849529999997</v>
      </c>
      <c r="D91" s="11">
        <v>24.657</v>
      </c>
      <c r="E91" s="11">
        <v>24.657</v>
      </c>
      <c r="F91" s="11">
        <v>26.478999999999999</v>
      </c>
      <c r="G91" s="1"/>
    </row>
    <row r="92" spans="2:7" x14ac:dyDescent="0.35">
      <c r="B92" s="20" t="s">
        <v>66</v>
      </c>
      <c r="C92" s="11">
        <v>51.664615780000005</v>
      </c>
      <c r="D92" s="11">
        <v>37.156999999999996</v>
      </c>
      <c r="E92" s="11">
        <v>37.156999999999996</v>
      </c>
      <c r="F92" s="11">
        <v>38.378</v>
      </c>
      <c r="G92" s="1"/>
    </row>
    <row r="93" spans="2:7" x14ac:dyDescent="0.35">
      <c r="B93" s="9" t="s">
        <v>67</v>
      </c>
      <c r="C93" s="14">
        <v>8305.7435802500004</v>
      </c>
      <c r="D93" s="14">
        <v>8651.402505439999</v>
      </c>
      <c r="E93" s="14">
        <v>8948.0886004399981</v>
      </c>
      <c r="F93" s="14">
        <v>8233.33978708</v>
      </c>
      <c r="G93" s="1"/>
    </row>
    <row r="94" spans="2:7" x14ac:dyDescent="0.35">
      <c r="B94" s="9" t="s">
        <v>68</v>
      </c>
      <c r="C94" s="11" t="s">
        <v>1</v>
      </c>
      <c r="D94" s="11" t="s">
        <v>1</v>
      </c>
      <c r="E94" s="11" t="s">
        <v>1</v>
      </c>
      <c r="F94" s="11" t="s">
        <v>1</v>
      </c>
      <c r="G94" s="1"/>
    </row>
    <row r="95" spans="2:7" x14ac:dyDescent="0.35">
      <c r="B95" s="12" t="s">
        <v>69</v>
      </c>
      <c r="C95" s="11">
        <v>-1742.2384389599999</v>
      </c>
      <c r="D95" s="11">
        <v>-1757.0072997</v>
      </c>
      <c r="E95" s="11">
        <v>-1769.0249997000001</v>
      </c>
      <c r="F95" s="11">
        <v>-1683.3099</v>
      </c>
      <c r="G95" s="1"/>
    </row>
    <row r="96" spans="2:7" x14ac:dyDescent="0.35">
      <c r="B96" s="12" t="s">
        <v>70</v>
      </c>
      <c r="C96" s="11">
        <v>-5789.8891888000007</v>
      </c>
      <c r="D96" s="11">
        <v>-6129.4906657399997</v>
      </c>
      <c r="E96" s="11">
        <v>-6386.0158007399996</v>
      </c>
      <c r="F96" s="11">
        <v>-6282.6909710800001</v>
      </c>
      <c r="G96" s="1"/>
    </row>
    <row r="97" spans="2:7" ht="15" x14ac:dyDescent="0.35">
      <c r="B97" s="4" t="s">
        <v>20</v>
      </c>
      <c r="C97" s="11">
        <v>-321.33551026999999</v>
      </c>
      <c r="D97" s="11">
        <v>-425.42662200000001</v>
      </c>
      <c r="E97" s="11">
        <v>-425.42662200000001</v>
      </c>
      <c r="F97" s="11">
        <v>0</v>
      </c>
      <c r="G97" s="1"/>
    </row>
    <row r="98" spans="2:7" x14ac:dyDescent="0.35">
      <c r="B98" s="12" t="s">
        <v>71</v>
      </c>
      <c r="C98" s="11">
        <v>-81.808179679999995</v>
      </c>
      <c r="D98" s="11">
        <v>-150.6036</v>
      </c>
      <c r="E98" s="11">
        <v>-148.06952699999999</v>
      </c>
      <c r="F98" s="11">
        <v>-145.914524</v>
      </c>
      <c r="G98" s="1"/>
    </row>
    <row r="99" spans="2:7" x14ac:dyDescent="0.35">
      <c r="B99" s="15" t="s">
        <v>72</v>
      </c>
      <c r="C99" s="16">
        <v>-7935.2713177100004</v>
      </c>
      <c r="D99" s="16">
        <v>-8462.5281874400007</v>
      </c>
      <c r="E99" s="16">
        <v>-8728.5369494400002</v>
      </c>
      <c r="F99" s="16">
        <v>-8111.9153950800001</v>
      </c>
      <c r="G99" s="1"/>
    </row>
    <row r="100" spans="2:7" x14ac:dyDescent="0.35">
      <c r="B100" s="9" t="s">
        <v>73</v>
      </c>
      <c r="C100" s="19">
        <v>370.47226253999997</v>
      </c>
      <c r="D100" s="19">
        <v>188.87431799999831</v>
      </c>
      <c r="E100" s="19">
        <v>219.55165099999795</v>
      </c>
      <c r="F100" s="19">
        <v>121.4243919999999</v>
      </c>
      <c r="G100" s="1"/>
    </row>
    <row r="101" spans="2:7" x14ac:dyDescent="0.35">
      <c r="B101" s="9" t="s">
        <v>74</v>
      </c>
      <c r="C101" s="11" t="s">
        <v>1</v>
      </c>
      <c r="D101" s="11" t="s">
        <v>1</v>
      </c>
      <c r="E101" s="11" t="s">
        <v>1</v>
      </c>
      <c r="F101" s="11" t="s">
        <v>1</v>
      </c>
      <c r="G101" s="1"/>
    </row>
    <row r="102" spans="2:7" x14ac:dyDescent="0.35">
      <c r="B102" s="12" t="s">
        <v>75</v>
      </c>
      <c r="C102" s="11">
        <v>-16.032990389999998</v>
      </c>
      <c r="D102" s="63" t="s">
        <v>91</v>
      </c>
      <c r="E102" s="63" t="s">
        <v>91</v>
      </c>
      <c r="F102" s="63" t="s">
        <v>91</v>
      </c>
      <c r="G102" s="1"/>
    </row>
    <row r="103" spans="2:7" x14ac:dyDescent="0.35">
      <c r="B103" s="12" t="s">
        <v>76</v>
      </c>
      <c r="C103" s="11">
        <v>-512.26449881999997</v>
      </c>
      <c r="D103" s="11">
        <v>-1402.20582857</v>
      </c>
      <c r="E103" s="11">
        <v>-1053.1058285700001</v>
      </c>
      <c r="F103" s="11">
        <v>-1407.669799</v>
      </c>
      <c r="G103" s="1"/>
    </row>
    <row r="104" spans="2:7" x14ac:dyDescent="0.35">
      <c r="B104" s="12" t="s">
        <v>77</v>
      </c>
      <c r="C104" s="11">
        <v>31.802891679999998</v>
      </c>
      <c r="D104" s="11">
        <v>40.716999999999999</v>
      </c>
      <c r="E104" s="11">
        <v>40.716999999999999</v>
      </c>
      <c r="F104" s="11">
        <v>40.716999999999999</v>
      </c>
      <c r="G104" s="1"/>
    </row>
    <row r="105" spans="2:7" x14ac:dyDescent="0.35">
      <c r="B105" s="13" t="s">
        <v>78</v>
      </c>
      <c r="C105" s="14">
        <v>-496.49459752999996</v>
      </c>
      <c r="D105" s="14">
        <v>-1361.2508285699998</v>
      </c>
      <c r="E105" s="14">
        <v>-1012.15082857</v>
      </c>
      <c r="F105" s="14">
        <v>-1366.7147989999999</v>
      </c>
      <c r="G105" s="1"/>
    </row>
    <row r="106" spans="2:7" x14ac:dyDescent="0.35">
      <c r="B106" s="9" t="s">
        <v>79</v>
      </c>
      <c r="C106" s="11" t="s">
        <v>1</v>
      </c>
      <c r="D106" s="11" t="s">
        <v>1</v>
      </c>
      <c r="E106" s="11" t="s">
        <v>1</v>
      </c>
      <c r="F106" s="11" t="s">
        <v>1</v>
      </c>
      <c r="G106" s="1"/>
    </row>
    <row r="107" spans="2:7" x14ac:dyDescent="0.35">
      <c r="B107" s="12" t="s">
        <v>80</v>
      </c>
      <c r="C107" s="11">
        <v>212.84305605</v>
      </c>
      <c r="D107" s="11">
        <v>1269.73363161</v>
      </c>
      <c r="E107" s="11">
        <v>920.52763160999996</v>
      </c>
      <c r="F107" s="11">
        <v>1285.329</v>
      </c>
      <c r="G107" s="1"/>
    </row>
    <row r="108" spans="2:7" x14ac:dyDescent="0.35">
      <c r="B108" s="4" t="s">
        <v>81</v>
      </c>
      <c r="C108" s="11">
        <v>-95.47935889</v>
      </c>
      <c r="D108" s="11">
        <v>-95.27651800000001</v>
      </c>
      <c r="E108" s="11">
        <v>-91.417850999999999</v>
      </c>
      <c r="F108" s="11">
        <v>-84.569592999999998</v>
      </c>
      <c r="G108" s="1"/>
    </row>
    <row r="109" spans="2:7" x14ac:dyDescent="0.35">
      <c r="B109" s="4" t="s">
        <v>82</v>
      </c>
      <c r="C109" s="11">
        <v>7.8414841900000001</v>
      </c>
      <c r="D109" s="63" t="s">
        <v>91</v>
      </c>
      <c r="E109" s="63" t="s">
        <v>91</v>
      </c>
      <c r="F109" s="63" t="s">
        <v>91</v>
      </c>
      <c r="G109" s="1"/>
    </row>
    <row r="110" spans="2:7" ht="15" thickBot="1" x14ac:dyDescent="0.4">
      <c r="B110" s="42" t="s">
        <v>83</v>
      </c>
      <c r="C110" s="41">
        <v>125.20518135</v>
      </c>
      <c r="D110" s="41">
        <v>1174.2191136099998</v>
      </c>
      <c r="E110" s="41">
        <v>828.87178060999986</v>
      </c>
      <c r="F110" s="41">
        <v>1200.521407</v>
      </c>
      <c r="G110" s="1"/>
    </row>
    <row r="111" spans="2:7" x14ac:dyDescent="0.35">
      <c r="B111" s="9" t="s">
        <v>84</v>
      </c>
      <c r="C111" s="19">
        <v>-0.81715363999998658</v>
      </c>
      <c r="D111" s="19">
        <v>1.8426030399982665</v>
      </c>
      <c r="E111" s="19">
        <v>36.272603039997762</v>
      </c>
      <c r="F111" s="19">
        <v>-44.769000000000005</v>
      </c>
      <c r="G111" s="1"/>
    </row>
    <row r="112" spans="2:7" x14ac:dyDescent="0.35">
      <c r="B112" s="43" t="s">
        <v>85</v>
      </c>
      <c r="C112" s="44">
        <v>312.62491798999997</v>
      </c>
      <c r="D112" s="44">
        <v>311.80776435000001</v>
      </c>
      <c r="E112" s="44">
        <v>311.80776435000001</v>
      </c>
      <c r="F112" s="44">
        <v>348.08036738999999</v>
      </c>
      <c r="G112" s="1"/>
    </row>
    <row r="113" spans="2:7" ht="15" thickBot="1" x14ac:dyDescent="0.4">
      <c r="B113" s="45" t="s">
        <v>86</v>
      </c>
      <c r="C113" s="46">
        <v>311.80776434999996</v>
      </c>
      <c r="D113" s="46">
        <v>313.65036738999828</v>
      </c>
      <c r="E113" s="46">
        <v>348.08036738999778</v>
      </c>
      <c r="F113" s="46">
        <v>303.31136738999999</v>
      </c>
      <c r="G113" s="1"/>
    </row>
    <row r="114" spans="2:7" ht="48.5" customHeight="1" x14ac:dyDescent="0.35">
      <c r="B114" s="65" t="s">
        <v>113</v>
      </c>
      <c r="C114" s="65"/>
      <c r="D114" s="65"/>
      <c r="E114" s="65"/>
      <c r="F114" s="65"/>
      <c r="G114" s="1"/>
    </row>
    <row r="115" spans="2:7" x14ac:dyDescent="0.35">
      <c r="B115" s="27"/>
      <c r="C115" s="28"/>
      <c r="D115" s="28"/>
      <c r="E115" s="28"/>
      <c r="F115" s="28"/>
      <c r="G115" s="1"/>
    </row>
    <row r="116" spans="2:7" x14ac:dyDescent="0.35">
      <c r="B116" s="27"/>
      <c r="C116" s="28"/>
      <c r="D116" s="28"/>
      <c r="E116" s="28"/>
      <c r="F116" s="28"/>
      <c r="G116" s="1"/>
    </row>
    <row r="117" spans="2:7" x14ac:dyDescent="0.35">
      <c r="B117" s="1"/>
      <c r="C117" s="1"/>
      <c r="D117" s="1"/>
      <c r="E117" s="1"/>
      <c r="F117" s="1"/>
      <c r="G117" s="1"/>
    </row>
    <row r="118" spans="2:7" outlineLevel="1" x14ac:dyDescent="0.35"/>
    <row r="119" spans="2:7" ht="36.75" customHeight="1" x14ac:dyDescent="0.35">
      <c r="B119" s="47" t="s">
        <v>116</v>
      </c>
      <c r="C119" s="48"/>
      <c r="D119" s="49"/>
      <c r="E119" s="49"/>
      <c r="F119" s="50"/>
      <c r="G119" s="50"/>
    </row>
    <row r="120" spans="2:7" ht="17" customHeight="1" x14ac:dyDescent="0.35">
      <c r="B120" s="47"/>
      <c r="C120" s="48"/>
      <c r="D120" s="49"/>
      <c r="E120" s="49"/>
      <c r="F120" s="50"/>
      <c r="G120" s="50"/>
    </row>
    <row r="121" spans="2:7" x14ac:dyDescent="0.35">
      <c r="B121" s="67" t="s">
        <v>0</v>
      </c>
      <c r="C121" s="68"/>
      <c r="D121" s="68"/>
      <c r="E121" s="68"/>
      <c r="F121" s="68"/>
      <c r="G121" s="68"/>
    </row>
    <row r="122" spans="2:7" ht="38.25" customHeight="1" x14ac:dyDescent="0.35">
      <c r="B122" s="5" t="s">
        <v>1</v>
      </c>
      <c r="C122" s="51" t="s">
        <v>57</v>
      </c>
      <c r="D122" s="51" t="s">
        <v>87</v>
      </c>
      <c r="E122" s="51" t="s">
        <v>88</v>
      </c>
      <c r="F122" s="51" t="s">
        <v>90</v>
      </c>
      <c r="G122" s="52" t="s">
        <v>89</v>
      </c>
    </row>
    <row r="123" spans="2:7" x14ac:dyDescent="0.35">
      <c r="B123" s="13" t="str">
        <f>"Opening balance 1 July "&amp;LEFT([1]Department_list!$O$5,4)</f>
        <v>Opening balance 1 July 2019</v>
      </c>
      <c r="C123" s="19">
        <v>1207.44888904</v>
      </c>
      <c r="D123" s="19">
        <v>2649.1062251100002</v>
      </c>
      <c r="E123" s="19">
        <v>1507.1055159099999</v>
      </c>
      <c r="F123" s="19">
        <v>0</v>
      </c>
      <c r="G123" s="19">
        <v>5363.6606300599997</v>
      </c>
    </row>
    <row r="124" spans="2:7" x14ac:dyDescent="0.35">
      <c r="B124" s="12" t="s">
        <v>34</v>
      </c>
      <c r="C124" s="11">
        <v>7.6075065300000002</v>
      </c>
      <c r="D124" s="11">
        <v>0</v>
      </c>
      <c r="E124" s="11">
        <v>308.24254969999998</v>
      </c>
      <c r="F124" s="11">
        <v>-7.8034656599999996</v>
      </c>
      <c r="G124" s="19">
        <v>308.04659057000003</v>
      </c>
    </row>
    <row r="125" spans="2:7" x14ac:dyDescent="0.35">
      <c r="B125" s="12" t="s">
        <v>92</v>
      </c>
      <c r="C125" s="11">
        <v>0</v>
      </c>
      <c r="D125" s="11">
        <v>206.14332438</v>
      </c>
      <c r="E125" s="11">
        <v>0</v>
      </c>
      <c r="F125" s="11">
        <v>0</v>
      </c>
      <c r="G125" s="19">
        <v>206.14332438</v>
      </c>
    </row>
    <row r="126" spans="2:7" x14ac:dyDescent="0.35">
      <c r="B126" s="13" t="str">
        <f>"Closing balance 30 June "&amp;LEFT([1]Department_list!$O$5,4)+1&amp;" (actual)"</f>
        <v>Closing balance 30 June 2020 (actual)</v>
      </c>
      <c r="C126" s="14">
        <v>1215.0563955699999</v>
      </c>
      <c r="D126" s="14">
        <v>2855.2495494900004</v>
      </c>
      <c r="E126" s="14">
        <v>1815.3480656099998</v>
      </c>
      <c r="F126" s="14">
        <v>-7.8034656599999996</v>
      </c>
      <c r="G126" s="14">
        <v>5877.8505450100001</v>
      </c>
    </row>
    <row r="127" spans="2:7" x14ac:dyDescent="0.35">
      <c r="B127" s="12" t="s">
        <v>93</v>
      </c>
      <c r="C127" s="11">
        <v>-12.87835941</v>
      </c>
      <c r="D127" s="11">
        <v>-14.137388430000001</v>
      </c>
      <c r="E127" s="11">
        <v>0</v>
      </c>
      <c r="F127" s="11">
        <v>0</v>
      </c>
      <c r="G127" s="19">
        <v>-27.015747840000003</v>
      </c>
    </row>
    <row r="128" spans="2:7" x14ac:dyDescent="0.35">
      <c r="B128" s="9" t="s">
        <v>94</v>
      </c>
      <c r="C128" s="19">
        <v>1202.1780361599999</v>
      </c>
      <c r="D128" s="19">
        <v>2841.1121610600003</v>
      </c>
      <c r="E128" s="19">
        <v>1815.3480656099998</v>
      </c>
      <c r="F128" s="19">
        <v>-7.8034656599999996</v>
      </c>
      <c r="G128" s="19">
        <v>5850.8347971700005</v>
      </c>
    </row>
    <row r="129" spans="2:7" x14ac:dyDescent="0.35">
      <c r="B129" s="12" t="s">
        <v>34</v>
      </c>
      <c r="C129" s="11">
        <v>5.3950009999999997</v>
      </c>
      <c r="D129" s="11">
        <v>0</v>
      </c>
      <c r="E129" s="11">
        <v>0</v>
      </c>
      <c r="F129" s="11">
        <v>0</v>
      </c>
      <c r="G129" s="19">
        <v>5.3950009999999997</v>
      </c>
    </row>
    <row r="130" spans="2:7" x14ac:dyDescent="0.35">
      <c r="B130" s="20" t="s">
        <v>92</v>
      </c>
      <c r="C130" s="11">
        <v>0</v>
      </c>
      <c r="D130" s="11">
        <v>1276.15702857</v>
      </c>
      <c r="E130" s="11">
        <v>0</v>
      </c>
      <c r="F130" s="11">
        <v>0</v>
      </c>
      <c r="G130" s="19">
        <v>1276.15702857</v>
      </c>
    </row>
    <row r="131" spans="2:7" x14ac:dyDescent="0.35">
      <c r="B131" s="13" t="str">
        <f>"Closing balance 30 June "&amp;LEFT([1]Department_list!$O$4,4)+1&amp;" (budget)"</f>
        <v>Closing balance 30 June 2021 (budget)</v>
      </c>
      <c r="C131" s="14">
        <v>1207.57303716</v>
      </c>
      <c r="D131" s="14">
        <v>4117.2691896300003</v>
      </c>
      <c r="E131" s="14">
        <v>1815.3480656099998</v>
      </c>
      <c r="F131" s="14">
        <v>-7.8034656599999996</v>
      </c>
      <c r="G131" s="14">
        <v>7132.3868267400003</v>
      </c>
    </row>
    <row r="132" spans="2:7" x14ac:dyDescent="0.35">
      <c r="B132" s="12" t="s">
        <v>34</v>
      </c>
      <c r="C132" s="11">
        <v>39.824998999999998</v>
      </c>
      <c r="D132" s="11">
        <v>0</v>
      </c>
      <c r="E132" s="11">
        <v>0</v>
      </c>
      <c r="F132" s="11">
        <v>0</v>
      </c>
      <c r="G132" s="19">
        <v>39.824998999999998</v>
      </c>
    </row>
    <row r="133" spans="2:7" x14ac:dyDescent="0.35">
      <c r="B133" s="20" t="s">
        <v>92</v>
      </c>
      <c r="C133" s="11">
        <v>0</v>
      </c>
      <c r="D133" s="11">
        <v>926.95102856999995</v>
      </c>
      <c r="E133" s="11">
        <v>0</v>
      </c>
      <c r="F133" s="11">
        <v>0</v>
      </c>
      <c r="G133" s="19">
        <v>926.95102856999995</v>
      </c>
    </row>
    <row r="134" spans="2:7" x14ac:dyDescent="0.35">
      <c r="B134" s="9" t="str">
        <f>"Closing balance 30 June "&amp;LEFT([1]Department_list!$O$3,4)+1&amp;" (revised)"</f>
        <v>Closing balance 30 June 2021 (revised)</v>
      </c>
      <c r="C134" s="14">
        <v>1242.0030351599999</v>
      </c>
      <c r="D134" s="14">
        <v>3768.0631896300001</v>
      </c>
      <c r="E134" s="14">
        <v>1815.3480656099998</v>
      </c>
      <c r="F134" s="14">
        <v>-7.8034656599999996</v>
      </c>
      <c r="G134" s="14">
        <v>6817.6108247400007</v>
      </c>
    </row>
    <row r="135" spans="2:7" x14ac:dyDescent="0.35">
      <c r="B135" s="12" t="s">
        <v>34</v>
      </c>
      <c r="C135" s="11">
        <v>-49.257001000000002</v>
      </c>
      <c r="D135" s="11">
        <v>0</v>
      </c>
      <c r="E135" s="11">
        <v>0</v>
      </c>
      <c r="F135" s="11">
        <v>0</v>
      </c>
      <c r="G135" s="19">
        <v>-49.257001000000002</v>
      </c>
    </row>
    <row r="136" spans="2:7" x14ac:dyDescent="0.35">
      <c r="B136" s="12" t="s">
        <v>92</v>
      </c>
      <c r="C136" s="11">
        <v>0</v>
      </c>
      <c r="D136" s="11">
        <v>1285.329</v>
      </c>
      <c r="E136" s="11">
        <v>0</v>
      </c>
      <c r="F136" s="11">
        <v>0</v>
      </c>
      <c r="G136" s="19">
        <v>1285.329</v>
      </c>
    </row>
    <row r="137" spans="2:7" ht="15" thickBot="1" x14ac:dyDescent="0.4">
      <c r="B137" s="40" t="str">
        <f>"Closing balance 30 June "&amp;LEFT([1]Department_list!$O$2,4)+1&amp;" (budget)"</f>
        <v>Closing balance 30 June 2022 (budget)</v>
      </c>
      <c r="C137" s="41">
        <v>1192.7460341599999</v>
      </c>
      <c r="D137" s="41">
        <v>5053.3921896299998</v>
      </c>
      <c r="E137" s="41">
        <v>1815.3480656099998</v>
      </c>
      <c r="F137" s="41">
        <v>-7.8034656599999996</v>
      </c>
      <c r="G137" s="41">
        <v>8053.6828237400005</v>
      </c>
    </row>
    <row r="138" spans="2:7" ht="24.5" customHeight="1" x14ac:dyDescent="0.35">
      <c r="B138" s="62" t="s">
        <v>35</v>
      </c>
      <c r="C138" s="28"/>
      <c r="D138" s="28"/>
      <c r="E138" s="28"/>
      <c r="F138" s="28"/>
      <c r="G138" s="1"/>
    </row>
    <row r="139" spans="2:7" x14ac:dyDescent="0.35">
      <c r="B139" s="27"/>
      <c r="C139" s="28"/>
      <c r="D139" s="28"/>
      <c r="E139" s="28"/>
      <c r="F139" s="28"/>
      <c r="G139" s="1"/>
    </row>
    <row r="140" spans="2:7" x14ac:dyDescent="0.35">
      <c r="B140" s="27"/>
      <c r="C140" s="1"/>
      <c r="D140" s="1"/>
      <c r="E140" s="1"/>
      <c r="F140" s="1"/>
      <c r="G140" s="1"/>
    </row>
    <row r="141" spans="2:7" x14ac:dyDescent="0.35">
      <c r="B141" s="1"/>
      <c r="C141" s="1"/>
      <c r="D141" s="1"/>
      <c r="E141" s="1"/>
      <c r="F141" s="1"/>
      <c r="G141" s="1"/>
    </row>
    <row r="142" spans="2:7" x14ac:dyDescent="0.35">
      <c r="B142" s="1"/>
      <c r="C142" s="1"/>
      <c r="D142" s="1"/>
      <c r="E142" s="1"/>
      <c r="F142" s="53"/>
      <c r="G142" s="1"/>
    </row>
    <row r="143" spans="2:7" x14ac:dyDescent="0.35">
      <c r="B143" s="2" t="s">
        <v>117</v>
      </c>
      <c r="C143" s="48"/>
      <c r="D143" s="3"/>
      <c r="E143" s="3"/>
      <c r="F143" s="3"/>
      <c r="G143" s="1"/>
    </row>
    <row r="144" spans="2:7" x14ac:dyDescent="0.35">
      <c r="B144" s="3"/>
      <c r="C144" s="3"/>
      <c r="D144" s="3"/>
      <c r="E144" s="3"/>
      <c r="F144" s="3"/>
      <c r="G144" s="1"/>
    </row>
    <row r="145" spans="2:7" ht="16.5" customHeight="1" x14ac:dyDescent="0.35">
      <c r="B145" s="64" t="s">
        <v>0</v>
      </c>
      <c r="C145" s="64"/>
      <c r="D145" s="64"/>
      <c r="E145" s="64"/>
      <c r="F145" s="64"/>
      <c r="G145" s="1"/>
    </row>
    <row r="146" spans="2:7" x14ac:dyDescent="0.35">
      <c r="B146" s="54" t="s">
        <v>1</v>
      </c>
      <c r="C146" s="6" t="str">
        <f>[1]Department_list!$O$5</f>
        <v>2019-20</v>
      </c>
      <c r="D146" s="6" t="str">
        <f>[1]Department_list!$O$4</f>
        <v>2020-21</v>
      </c>
      <c r="E146" s="6" t="str">
        <f>[1]Department_list!$O$3</f>
        <v>2020-21</v>
      </c>
      <c r="F146" s="6" t="str">
        <f>[1]Department_list!$O$2</f>
        <v>2021-22</v>
      </c>
      <c r="G146" s="55"/>
    </row>
    <row r="147" spans="2:7" x14ac:dyDescent="0.35">
      <c r="B147" s="7" t="s">
        <v>1</v>
      </c>
      <c r="C147" s="8" t="s">
        <v>2</v>
      </c>
      <c r="D147" s="8" t="s">
        <v>3</v>
      </c>
      <c r="E147" s="8" t="s">
        <v>4</v>
      </c>
      <c r="F147" s="8" t="s">
        <v>3</v>
      </c>
      <c r="G147" s="55"/>
    </row>
    <row r="148" spans="2:7" ht="15" customHeight="1" x14ac:dyDescent="0.35">
      <c r="B148" s="9" t="s">
        <v>95</v>
      </c>
      <c r="C148" s="10" t="s">
        <v>1</v>
      </c>
      <c r="D148" s="10" t="s">
        <v>1</v>
      </c>
      <c r="E148" s="10" t="s">
        <v>1</v>
      </c>
      <c r="F148" s="10" t="s">
        <v>1</v>
      </c>
      <c r="G148" s="1"/>
    </row>
    <row r="149" spans="2:7" x14ac:dyDescent="0.35">
      <c r="B149" s="12" t="s">
        <v>96</v>
      </c>
      <c r="C149" s="11">
        <v>266.94085435</v>
      </c>
      <c r="D149" s="11">
        <v>158.35040000000001</v>
      </c>
      <c r="E149" s="11">
        <v>208.9504</v>
      </c>
      <c r="F149" s="11">
        <v>53.000399999999999</v>
      </c>
      <c r="G149" s="1"/>
    </row>
    <row r="150" spans="2:7" x14ac:dyDescent="0.35">
      <c r="B150" s="12" t="s">
        <v>8</v>
      </c>
      <c r="C150" s="11">
        <v>36.512374389999998</v>
      </c>
      <c r="D150" s="11">
        <v>106.325</v>
      </c>
      <c r="E150" s="11">
        <v>116.325</v>
      </c>
      <c r="F150" s="11">
        <v>106.6206</v>
      </c>
      <c r="G150" s="1"/>
    </row>
    <row r="151" spans="2:7" x14ac:dyDescent="0.35">
      <c r="B151" s="12" t="s">
        <v>10</v>
      </c>
      <c r="C151" s="11">
        <v>450.47635236999997</v>
      </c>
      <c r="D151" s="11">
        <v>515.8048</v>
      </c>
      <c r="E151" s="11">
        <v>428.20580000000001</v>
      </c>
      <c r="F151" s="11">
        <v>561.20578</v>
      </c>
      <c r="G151" s="1"/>
    </row>
    <row r="152" spans="2:7" x14ac:dyDescent="0.35">
      <c r="B152" s="12" t="s">
        <v>11</v>
      </c>
      <c r="C152" s="11">
        <v>4.2422426700000004</v>
      </c>
      <c r="D152" s="11">
        <v>4.1639999999999997</v>
      </c>
      <c r="E152" s="11">
        <v>4.2065000000000001</v>
      </c>
      <c r="F152" s="11">
        <v>3.7930000000000001</v>
      </c>
      <c r="G152" s="1"/>
    </row>
    <row r="153" spans="2:7" x14ac:dyDescent="0.35">
      <c r="B153" s="12" t="s">
        <v>9</v>
      </c>
      <c r="C153" s="11">
        <v>6.9766564600000001</v>
      </c>
      <c r="D153" s="11">
        <v>12.853999999999999</v>
      </c>
      <c r="E153" s="11">
        <v>12.853999999999999</v>
      </c>
      <c r="F153" s="11">
        <v>12.853999999999999</v>
      </c>
      <c r="G153" s="1"/>
    </row>
    <row r="154" spans="2:7" x14ac:dyDescent="0.35">
      <c r="B154" s="12" t="s">
        <v>13</v>
      </c>
      <c r="C154" s="11">
        <v>2224.9613357399999</v>
      </c>
      <c r="D154" s="11">
        <v>2042.27665121</v>
      </c>
      <c r="E154" s="11">
        <v>2033.00658021</v>
      </c>
      <c r="F154" s="11">
        <v>2925.2724397699999</v>
      </c>
      <c r="G154" s="1"/>
    </row>
    <row r="155" spans="2:7" x14ac:dyDescent="0.35">
      <c r="B155" s="15" t="s">
        <v>97</v>
      </c>
      <c r="C155" s="16">
        <v>2990.1098159799999</v>
      </c>
      <c r="D155" s="16">
        <v>2839.7748512099997</v>
      </c>
      <c r="E155" s="16">
        <v>2803.54828021</v>
      </c>
      <c r="F155" s="16">
        <v>3662.7462197699997</v>
      </c>
      <c r="G155" s="1"/>
    </row>
    <row r="156" spans="2:7" ht="15.65" customHeight="1" x14ac:dyDescent="0.35">
      <c r="B156" s="12" t="s">
        <v>1</v>
      </c>
      <c r="C156" s="12" t="s">
        <v>1</v>
      </c>
      <c r="D156" s="12" t="s">
        <v>1</v>
      </c>
      <c r="E156" s="12" t="s">
        <v>1</v>
      </c>
      <c r="F156" s="12" t="s">
        <v>1</v>
      </c>
      <c r="G156" s="1"/>
    </row>
    <row r="157" spans="2:7" x14ac:dyDescent="0.35">
      <c r="B157" s="9" t="s">
        <v>98</v>
      </c>
      <c r="C157" s="56" t="s">
        <v>1</v>
      </c>
      <c r="D157" s="56" t="s">
        <v>1</v>
      </c>
      <c r="E157" s="56" t="s">
        <v>1</v>
      </c>
      <c r="F157" s="56" t="s">
        <v>1</v>
      </c>
      <c r="G157" s="1"/>
    </row>
    <row r="158" spans="2:7" x14ac:dyDescent="0.35">
      <c r="B158" s="12" t="s">
        <v>99</v>
      </c>
      <c r="C158" s="11">
        <v>62.588676210000003</v>
      </c>
      <c r="D158" s="11">
        <v>10.667</v>
      </c>
      <c r="E158" s="11">
        <v>6.6619999999999999</v>
      </c>
      <c r="F158" s="11">
        <v>10.9</v>
      </c>
      <c r="G158" s="1"/>
    </row>
    <row r="159" spans="2:7" x14ac:dyDescent="0.35">
      <c r="B159" s="12" t="s">
        <v>19</v>
      </c>
      <c r="C159" s="11">
        <v>238.11968942999999</v>
      </c>
      <c r="D159" s="11">
        <v>202.22800000000001</v>
      </c>
      <c r="E159" s="11">
        <v>252.828</v>
      </c>
      <c r="F159" s="11">
        <v>110.0656</v>
      </c>
      <c r="G159" s="1"/>
    </row>
    <row r="160" spans="2:7" ht="15" customHeight="1" x14ac:dyDescent="0.35">
      <c r="B160" s="12" t="s">
        <v>16</v>
      </c>
      <c r="C160" s="11">
        <v>4.4861268299999999</v>
      </c>
      <c r="D160" s="11">
        <v>3.5219999999999998</v>
      </c>
      <c r="E160" s="11">
        <v>3.5219999999999998</v>
      </c>
      <c r="F160" s="11">
        <v>3.5219999999999998</v>
      </c>
      <c r="G160" s="1"/>
    </row>
    <row r="161" spans="2:7" x14ac:dyDescent="0.35">
      <c r="B161" s="12" t="s">
        <v>100</v>
      </c>
      <c r="C161" s="11">
        <v>2246.6998359700001</v>
      </c>
      <c r="D161" s="11">
        <v>2132.8435252099998</v>
      </c>
      <c r="E161" s="11">
        <v>1968.40195421</v>
      </c>
      <c r="F161" s="11">
        <v>2921.9722937699999</v>
      </c>
      <c r="G161" s="1"/>
    </row>
    <row r="162" spans="2:7" x14ac:dyDescent="0.35">
      <c r="B162" s="15" t="s">
        <v>101</v>
      </c>
      <c r="C162" s="16">
        <v>2551.8943284400002</v>
      </c>
      <c r="D162" s="16">
        <v>2349.2605252099997</v>
      </c>
      <c r="E162" s="16">
        <v>2231.4139542100002</v>
      </c>
      <c r="F162" s="16">
        <v>3046.4598937699998</v>
      </c>
      <c r="G162" s="1"/>
    </row>
    <row r="163" spans="2:7" x14ac:dyDescent="0.35">
      <c r="B163" s="15" t="s">
        <v>102</v>
      </c>
      <c r="C163" s="16">
        <v>438.21548753999969</v>
      </c>
      <c r="D163" s="16">
        <v>490.51432599999998</v>
      </c>
      <c r="E163" s="16">
        <v>572.13432599999987</v>
      </c>
      <c r="F163" s="16">
        <v>616.28632599999992</v>
      </c>
      <c r="G163" s="1"/>
    </row>
    <row r="164" spans="2:7" x14ac:dyDescent="0.35">
      <c r="B164" s="9" t="s">
        <v>24</v>
      </c>
      <c r="C164" s="57" t="s">
        <v>1</v>
      </c>
      <c r="D164" s="57" t="s">
        <v>1</v>
      </c>
      <c r="E164" s="57" t="s">
        <v>1</v>
      </c>
      <c r="F164" s="57" t="s">
        <v>1</v>
      </c>
      <c r="G164" s="1"/>
    </row>
    <row r="165" spans="2:7" x14ac:dyDescent="0.35">
      <c r="B165" s="12" t="s">
        <v>25</v>
      </c>
      <c r="C165" s="63" t="s">
        <v>91</v>
      </c>
      <c r="D165" s="11">
        <v>0.70899999999999996</v>
      </c>
      <c r="E165" s="11">
        <v>0.70899999999999996</v>
      </c>
      <c r="F165" s="11">
        <v>0.70899999999999996</v>
      </c>
      <c r="G165" s="1"/>
    </row>
    <row r="166" spans="2:7" ht="15" customHeight="1" x14ac:dyDescent="0.35">
      <c r="B166" s="12" t="s">
        <v>26</v>
      </c>
      <c r="C166" s="11">
        <v>-501.06841849</v>
      </c>
      <c r="D166" s="11">
        <v>-274.815</v>
      </c>
      <c r="E166" s="11">
        <v>-453.76400000000001</v>
      </c>
      <c r="F166" s="11">
        <v>-453.20800000000003</v>
      </c>
      <c r="G166" s="1"/>
    </row>
    <row r="167" spans="2:7" x14ac:dyDescent="0.35">
      <c r="B167" s="15" t="s">
        <v>28</v>
      </c>
      <c r="C167" s="16">
        <v>-501.493517</v>
      </c>
      <c r="D167" s="16">
        <v>-274.10599999999999</v>
      </c>
      <c r="E167" s="16">
        <v>-453.05500000000001</v>
      </c>
      <c r="F167" s="16">
        <v>-452.49900000000002</v>
      </c>
      <c r="G167" s="1"/>
    </row>
    <row r="168" spans="2:7" ht="15" thickBot="1" x14ac:dyDescent="0.4">
      <c r="B168" s="40" t="s">
        <v>29</v>
      </c>
      <c r="C168" s="41">
        <v>-63.278029460000312</v>
      </c>
      <c r="D168" s="41">
        <v>216.40832599999999</v>
      </c>
      <c r="E168" s="41">
        <v>119.07932599999987</v>
      </c>
      <c r="F168" s="41">
        <v>163.78732599999989</v>
      </c>
      <c r="G168" s="1"/>
    </row>
    <row r="169" spans="2:7" ht="6.65" customHeight="1" x14ac:dyDescent="0.35">
      <c r="B169" s="9" t="s">
        <v>1</v>
      </c>
      <c r="C169" s="9" t="s">
        <v>1</v>
      </c>
      <c r="D169" s="9" t="s">
        <v>1</v>
      </c>
      <c r="E169" s="9" t="s">
        <v>1</v>
      </c>
      <c r="F169" s="9" t="s">
        <v>1</v>
      </c>
      <c r="G169" s="1"/>
    </row>
    <row r="170" spans="2:7" x14ac:dyDescent="0.35">
      <c r="B170" s="21" t="s">
        <v>30</v>
      </c>
      <c r="C170" s="57" t="s">
        <v>1</v>
      </c>
      <c r="D170" s="57" t="s">
        <v>1</v>
      </c>
      <c r="E170" s="57" t="s">
        <v>1</v>
      </c>
      <c r="F170" s="57" t="s">
        <v>1</v>
      </c>
      <c r="G170" s="1"/>
    </row>
    <row r="171" spans="2:7" ht="15" customHeight="1" outlineLevel="1" x14ac:dyDescent="0.35">
      <c r="B171" s="23" t="s">
        <v>103</v>
      </c>
      <c r="C171" s="11">
        <v>0</v>
      </c>
      <c r="D171" s="11">
        <v>0</v>
      </c>
      <c r="E171" s="11">
        <v>0</v>
      </c>
      <c r="F171" s="11">
        <v>0</v>
      </c>
      <c r="G171" s="1"/>
    </row>
    <row r="172" spans="2:7" x14ac:dyDescent="0.35">
      <c r="B172" s="24" t="s">
        <v>33</v>
      </c>
      <c r="C172" s="16">
        <v>0</v>
      </c>
      <c r="D172" s="16">
        <v>0</v>
      </c>
      <c r="E172" s="16">
        <v>0</v>
      </c>
      <c r="F172" s="16">
        <v>0</v>
      </c>
      <c r="G172" s="1"/>
    </row>
    <row r="173" spans="2:7" ht="15" thickBot="1" x14ac:dyDescent="0.4">
      <c r="B173" s="17" t="s">
        <v>34</v>
      </c>
      <c r="C173" s="18">
        <v>-63.056541440000309</v>
      </c>
      <c r="D173" s="18">
        <v>216.40832599999999</v>
      </c>
      <c r="E173" s="18">
        <v>119.07932599999987</v>
      </c>
      <c r="F173" s="18">
        <v>163.78732599999989</v>
      </c>
      <c r="G173" s="1"/>
    </row>
    <row r="174" spans="2:7" ht="16.5" customHeight="1" x14ac:dyDescent="0.35"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1"/>
    </row>
    <row r="175" spans="2:7" x14ac:dyDescent="0.35">
      <c r="B175" s="9" t="s">
        <v>104</v>
      </c>
      <c r="C175" s="56" t="s">
        <v>1</v>
      </c>
      <c r="D175" s="56" t="s">
        <v>1</v>
      </c>
      <c r="E175" s="56" t="s">
        <v>1</v>
      </c>
      <c r="F175" s="56" t="s">
        <v>1</v>
      </c>
      <c r="G175" s="1"/>
    </row>
    <row r="176" spans="2:7" x14ac:dyDescent="0.35">
      <c r="B176" s="12" t="s">
        <v>38</v>
      </c>
      <c r="C176" s="11">
        <v>311.39829764000001</v>
      </c>
      <c r="D176" s="11">
        <v>308.92684958000001</v>
      </c>
      <c r="E176" s="11">
        <v>308.92684958000001</v>
      </c>
      <c r="F176" s="11">
        <v>306.46284958000001</v>
      </c>
      <c r="G176" s="1"/>
    </row>
    <row r="177" spans="2:7" x14ac:dyDescent="0.35">
      <c r="B177" s="12" t="s">
        <v>105</v>
      </c>
      <c r="C177" s="11">
        <v>316.53983979999998</v>
      </c>
      <c r="D177" s="11">
        <v>373.20840724999999</v>
      </c>
      <c r="E177" s="11">
        <v>275.87940724999999</v>
      </c>
      <c r="F177" s="11">
        <v>280.22240725</v>
      </c>
      <c r="G177" s="1"/>
    </row>
    <row r="178" spans="2:7" x14ac:dyDescent="0.35">
      <c r="B178" s="12" t="s">
        <v>41</v>
      </c>
      <c r="C178" s="63" t="s">
        <v>91</v>
      </c>
      <c r="D178" s="11">
        <v>1.9154639899999999</v>
      </c>
      <c r="E178" s="11">
        <v>1.9154639899999999</v>
      </c>
      <c r="F178" s="11">
        <v>3.9114639900000001</v>
      </c>
      <c r="G178" s="1"/>
    </row>
    <row r="179" spans="2:7" x14ac:dyDescent="0.35">
      <c r="B179" s="15" t="s">
        <v>106</v>
      </c>
      <c r="C179" s="16">
        <v>627.85760143000016</v>
      </c>
      <c r="D179" s="16">
        <v>684.05072082000004</v>
      </c>
      <c r="E179" s="16">
        <v>586.72172081999997</v>
      </c>
      <c r="F179" s="16">
        <v>590.59672082000009</v>
      </c>
      <c r="G179" s="1"/>
    </row>
    <row r="180" spans="2:7" ht="9" customHeight="1" x14ac:dyDescent="0.35">
      <c r="B180" s="12" t="s">
        <v>1</v>
      </c>
      <c r="C180" s="12" t="s">
        <v>1</v>
      </c>
      <c r="D180" s="12" t="s">
        <v>1</v>
      </c>
      <c r="E180" s="12" t="s">
        <v>1</v>
      </c>
      <c r="F180" s="12" t="s">
        <v>1</v>
      </c>
      <c r="G180" s="1"/>
    </row>
    <row r="181" spans="2:7" x14ac:dyDescent="0.35">
      <c r="B181" s="9" t="s">
        <v>107</v>
      </c>
      <c r="C181" s="56" t="s">
        <v>1</v>
      </c>
      <c r="D181" s="56" t="s">
        <v>1</v>
      </c>
      <c r="E181" s="56" t="s">
        <v>1</v>
      </c>
      <c r="F181" s="56" t="s">
        <v>1</v>
      </c>
      <c r="G181" s="1"/>
    </row>
    <row r="182" spans="2:7" x14ac:dyDescent="0.35">
      <c r="B182" s="12" t="s">
        <v>51</v>
      </c>
      <c r="C182" s="11">
        <v>897.22126586000002</v>
      </c>
      <c r="D182" s="11">
        <v>737.35594821999996</v>
      </c>
      <c r="E182" s="11">
        <v>737.35594821999996</v>
      </c>
      <c r="F182" s="11">
        <v>577.43562222000003</v>
      </c>
      <c r="G182" s="1"/>
    </row>
    <row r="183" spans="2:7" x14ac:dyDescent="0.35">
      <c r="B183" s="12" t="s">
        <v>53</v>
      </c>
      <c r="C183" s="11">
        <v>126.74599977</v>
      </c>
      <c r="D183" s="11">
        <v>126.75399976999999</v>
      </c>
      <c r="E183" s="11">
        <v>126.75399976999999</v>
      </c>
      <c r="F183" s="11">
        <v>126.76199977</v>
      </c>
      <c r="G183" s="1"/>
    </row>
    <row r="184" spans="2:7" x14ac:dyDescent="0.35">
      <c r="B184" s="15" t="s">
        <v>108</v>
      </c>
      <c r="C184" s="16">
        <v>1023.96726563</v>
      </c>
      <c r="D184" s="16">
        <v>864.10994798999991</v>
      </c>
      <c r="E184" s="16">
        <v>864.10994798999991</v>
      </c>
      <c r="F184" s="16">
        <v>704.19762199000002</v>
      </c>
      <c r="G184" s="1"/>
    </row>
    <row r="185" spans="2:7" ht="15" thickBot="1" x14ac:dyDescent="0.4">
      <c r="B185" s="17" t="s">
        <v>55</v>
      </c>
      <c r="C185" s="41">
        <v>-396.10966419999988</v>
      </c>
      <c r="D185" s="41">
        <v>-180.05922716999987</v>
      </c>
      <c r="E185" s="41">
        <v>-277.38822716999994</v>
      </c>
      <c r="F185" s="41">
        <v>-113.60090116999993</v>
      </c>
      <c r="G185" s="1"/>
    </row>
    <row r="186" spans="2:7" ht="22.5" customHeight="1" x14ac:dyDescent="0.35">
      <c r="B186" s="62" t="s">
        <v>35</v>
      </c>
      <c r="C186" s="28"/>
      <c r="D186" s="28"/>
      <c r="E186" s="28"/>
      <c r="F186" s="28"/>
      <c r="G186" s="1"/>
    </row>
    <row r="187" spans="2:7" x14ac:dyDescent="0.35">
      <c r="B187" s="27"/>
      <c r="C187" s="28"/>
      <c r="D187" s="28"/>
      <c r="E187" s="28"/>
      <c r="F187" s="28"/>
      <c r="G187" s="1"/>
    </row>
    <row r="188" spans="2:7" x14ac:dyDescent="0.35">
      <c r="B188" s="1"/>
      <c r="C188" s="1"/>
      <c r="D188" s="1"/>
      <c r="E188" s="1"/>
      <c r="F188" s="1"/>
      <c r="G188" s="1"/>
    </row>
    <row r="189" spans="2:7" x14ac:dyDescent="0.35">
      <c r="B189" s="27"/>
      <c r="C189" s="28"/>
      <c r="D189" s="28"/>
      <c r="E189" s="28"/>
      <c r="F189" s="28"/>
      <c r="G189" s="1"/>
    </row>
    <row r="190" spans="2:7" ht="15" customHeight="1" x14ac:dyDescent="0.35">
      <c r="B190" s="1"/>
      <c r="C190" s="1"/>
      <c r="D190" s="1"/>
      <c r="E190" s="1"/>
      <c r="F190" s="1"/>
    </row>
    <row r="191" spans="2:7" ht="15" customHeight="1" x14ac:dyDescent="0.35">
      <c r="B191" s="29" t="s">
        <v>118</v>
      </c>
      <c r="C191" s="1"/>
      <c r="D191" s="1"/>
      <c r="E191" s="1"/>
      <c r="F191" s="1"/>
    </row>
    <row r="192" spans="2:7" ht="15" customHeight="1" x14ac:dyDescent="0.35">
      <c r="B192" s="29"/>
      <c r="C192" s="1"/>
      <c r="D192" s="1"/>
      <c r="E192" s="1"/>
      <c r="F192" s="1"/>
    </row>
    <row r="193" spans="2:6" ht="15" customHeight="1" x14ac:dyDescent="0.35">
      <c r="B193" s="64" t="s">
        <v>0</v>
      </c>
      <c r="C193" s="64"/>
      <c r="D193" s="64"/>
      <c r="E193" s="64"/>
      <c r="F193" s="55"/>
    </row>
    <row r="194" spans="2:6" ht="15" customHeight="1" x14ac:dyDescent="0.35">
      <c r="B194" s="58" t="s">
        <v>1</v>
      </c>
      <c r="C194" s="59" t="str">
        <f>[1]Department_list!$O$4</f>
        <v>2020-21</v>
      </c>
      <c r="D194" s="59" t="str">
        <f>[1]Department_list!$O$3</f>
        <v>2020-21</v>
      </c>
      <c r="E194" s="59" t="str">
        <f>[1]Department_list!$O$2</f>
        <v>2021-22</v>
      </c>
      <c r="F194" s="55"/>
    </row>
    <row r="195" spans="2:6" x14ac:dyDescent="0.35">
      <c r="B195" s="58"/>
      <c r="C195" s="60" t="s">
        <v>3</v>
      </c>
      <c r="D195" s="60" t="s">
        <v>4</v>
      </c>
      <c r="E195" s="60" t="s">
        <v>3</v>
      </c>
      <c r="F195" s="1"/>
    </row>
    <row r="196" spans="2:6" x14ac:dyDescent="0.35">
      <c r="B196" s="12" t="s">
        <v>109</v>
      </c>
      <c r="C196" s="11">
        <v>45.000399999999999</v>
      </c>
      <c r="D196" s="11">
        <v>45.000399999999999</v>
      </c>
      <c r="E196" s="11">
        <v>45.000399999999999</v>
      </c>
      <c r="F196" s="1"/>
    </row>
    <row r="197" spans="2:6" x14ac:dyDescent="0.35">
      <c r="B197" s="12" t="s">
        <v>110</v>
      </c>
      <c r="C197" s="11">
        <v>113.35</v>
      </c>
      <c r="D197" s="11">
        <v>163.95</v>
      </c>
      <c r="E197" s="11">
        <v>8</v>
      </c>
      <c r="F197" s="1"/>
    </row>
    <row r="198" spans="2:6" ht="15" thickBot="1" x14ac:dyDescent="0.4">
      <c r="B198" s="40" t="s">
        <v>111</v>
      </c>
      <c r="C198" s="41">
        <v>158.35039999999998</v>
      </c>
      <c r="D198" s="41">
        <v>208.9504</v>
      </c>
      <c r="E198" s="41">
        <v>53.000399999999999</v>
      </c>
      <c r="F198" s="1"/>
    </row>
    <row r="199" spans="2:6" ht="21.5" customHeight="1" x14ac:dyDescent="0.35">
      <c r="B199" s="62" t="s">
        <v>35</v>
      </c>
      <c r="C199" s="28"/>
      <c r="D199" s="28"/>
      <c r="E199" s="28"/>
      <c r="F199" s="28"/>
    </row>
    <row r="200" spans="2:6" x14ac:dyDescent="0.35">
      <c r="B200" s="61"/>
      <c r="C200" s="28"/>
      <c r="D200" s="28"/>
      <c r="E200" s="28"/>
      <c r="F200" s="28"/>
    </row>
  </sheetData>
  <mergeCells count="8">
    <mergeCell ref="B4:F4"/>
    <mergeCell ref="B37:F38"/>
    <mergeCell ref="B84:F84"/>
    <mergeCell ref="B114:F114"/>
    <mergeCell ref="B193:E193"/>
    <mergeCell ref="B145:F145"/>
    <mergeCell ref="B121:G121"/>
    <mergeCell ref="B45:F45"/>
  </mergeCells>
  <pageMargins left="0.25" right="0.25" top="0.75" bottom="0.75" header="0.3" footer="0.3"/>
  <pageSetup paperSize="8" fitToHeight="0" orientation="landscape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DJCS</vt:lpstr>
      <vt:lpstr>DJCS_AIS</vt:lpstr>
      <vt:lpstr>DJCS_BS</vt:lpstr>
      <vt:lpstr>DJCS_CF</vt:lpstr>
      <vt:lpstr>DJCS_OS</vt:lpstr>
      <vt:lpstr>DJCS_POBOS</vt:lpstr>
      <vt:lpstr>DJCS_SOCIE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2021-05-18T04:57:28Z</dcterms:created>
  <dcterms:modified xsi:type="dcterms:W3CDTF">2021-05-18T07:12:22Z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2021-05-18T07:12:22Z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e25ee450-f0ff-495a-a102-0abe2290379d</vt:lpwstr>
  </property>
  <property fmtid="{D5CDD505-2E9C-101B-9397-08002B2CF9AE}" pid="8" name="MSIP_Label_84b43b0e-ca08-41a3-b972-135b918e3541_ContentBits">
    <vt:lpwstr>2</vt:lpwstr>
  </property>
</Properties>
</file>