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3m5h\Desktop\"/>
    </mc:Choice>
  </mc:AlternateContent>
  <xr:revisionPtr revIDLastSave="0" documentId="13_ncr:1_{884D91B9-2C7F-4C0C-B706-509506D6B489}" xr6:coauthVersionLast="45" xr6:coauthVersionMax="45" xr10:uidLastSave="{00000000-0000-0000-0000-000000000000}"/>
  <bookViews>
    <workbookView xWindow="0" yWindow="5540" windowWidth="28800" windowHeight="15460" xr2:uid="{CC03BA35-5E2C-4911-9870-C44165EE944E}"/>
  </bookViews>
  <sheets>
    <sheet name="Courts" sheetId="1" r:id="rId1"/>
  </sheets>
  <externalReferences>
    <externalReference r:id="rId2"/>
  </externalReferences>
  <definedNames>
    <definedName name="CSV_AIS">Courts!$B$126:$F$153</definedName>
    <definedName name="CSV_BS">Courts!$B$39:$F$63</definedName>
    <definedName name="CSV_CF">Courts!$B$72:$F$97</definedName>
    <definedName name="CSV_OS">Courts!$B$5:$F$30</definedName>
    <definedName name="CSV_SOCIE">Courts!$B$106:$G$119</definedName>
    <definedName name="Z_1E22793F_7D54_4538_BCC1_F3E3EFE1C9A8_.wvu.Cols" localSheetId="0" hidden="1">Courts!#REF!</definedName>
    <definedName name="Z_1E22793F_7D54_4538_BCC1_F3E3EFE1C9A8_.wvu.Rows" localSheetId="0" hidden="1">Courts!#REF!,Courts!#REF!,Courts!$22:$24,Courts!$26:$29,Courts!#REF!,Courts!#REF!,Courts!#REF!,Courts!$50:$50,Courts!#REF!,Courts!$60:$61,Courts!#REF!,Courts!#REF!,Courts!$88:$88,Courts!#REF!,Courts!#REF!,Courts!#REF!,Courts!#REF!,Courts!#REF!,Courts!$140:$141,Courts!#REF!,Courts!$146:$146,Courts!#REF!,Courts!#REF!</definedName>
    <definedName name="Z_EE1B9ABB_D7B1_405E_A356_6F285B44F46A_.wvu.Cols" localSheetId="0" hidden="1">Courts!#REF!</definedName>
    <definedName name="Z_EE1B9ABB_D7B1_405E_A356_6F285B44F46A_.wvu.Rows" localSheetId="0" hidden="1">Courts!#REF!,Courts!#REF!,Courts!$22:$24,Courts!$26:$29,Courts!#REF!,Courts!#REF!,Courts!#REF!,Courts!$50:$50,Courts!#REF!,Courts!$60:$61,Courts!#REF!,Courts!#REF!,Courts!$88:$88,Courts!#REF!,Courts!#REF!,Courts!#REF!,Courts!#REF!,Courts!#REF!,Courts!$140:$141,Courts!#REF!,Courts!$146:$146,Courts!#REF!,Courts!#REF!</definedName>
    <definedName name="Z_F6B49FAF_203A_426E_B1C9_32AE11D2EFF1_.wvu.Cols" localSheetId="0" hidden="1">Courts!#REF!</definedName>
    <definedName name="Z_F6B49FAF_203A_426E_B1C9_32AE11D2EFF1_.wvu.Rows" localSheetId="0" hidden="1">Courts!#REF!,Courts!#REF!,Courts!$22:$24,Courts!$26:$29,Courts!#REF!,Courts!#REF!,Courts!#REF!,Courts!$50:$50,Courts!#REF!,Courts!$60:$61,Courts!#REF!,Courts!#REF!,Courts!$88:$88,Courts!#REF!,Courts!#REF!,Courts!#REF!,Courts!#REF!,Courts!#REF!,Courts!$140:$141,Courts!#REF!,Courts!$146:$146,Courts!#REF!,Cour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6" i="1" l="1"/>
  <c r="E126" i="1"/>
  <c r="D126" i="1"/>
  <c r="C126" i="1"/>
  <c r="B119" i="1"/>
  <c r="B116" i="1"/>
  <c r="B113" i="1"/>
  <c r="B110" i="1"/>
  <c r="B107" i="1"/>
  <c r="F72" i="1"/>
  <c r="E72" i="1"/>
  <c r="D72" i="1"/>
  <c r="C72" i="1"/>
  <c r="F39" i="1"/>
  <c r="E39" i="1"/>
  <c r="D39" i="1"/>
  <c r="C39" i="1"/>
  <c r="F5" i="1"/>
  <c r="E5" i="1"/>
  <c r="D5" i="1"/>
  <c r="C5" i="1"/>
</calcChain>
</file>

<file path=xl/sharedStrings.xml><?xml version="1.0" encoding="utf-8"?>
<sst xmlns="http://schemas.openxmlformats.org/spreadsheetml/2006/main" count="234" uniqueCount="101">
  <si>
    <t>($ million)</t>
  </si>
  <si>
    <t xml:space="preserve"> </t>
  </si>
  <si>
    <t>actual</t>
  </si>
  <si>
    <t>budget</t>
  </si>
  <si>
    <t>revised</t>
  </si>
  <si>
    <t xml:space="preserve">Net result from continuing operations </t>
  </si>
  <si>
    <t>Income from transactions</t>
  </si>
  <si>
    <r>
      <t>Output appropriations</t>
    </r>
    <r>
      <rPr>
        <vertAlign val="superscript"/>
        <sz val="10"/>
        <rFont val="Calibri"/>
        <family val="2"/>
      </rPr>
      <t>(a)</t>
    </r>
  </si>
  <si>
    <t>Special appropriations</t>
  </si>
  <si>
    <t>Sale of goods and services</t>
  </si>
  <si>
    <t>Grants</t>
  </si>
  <si>
    <t>Other income</t>
  </si>
  <si>
    <t>Total income from transactions</t>
  </si>
  <si>
    <t>Expenses from transactions</t>
  </si>
  <si>
    <t>Employee benefits</t>
  </si>
  <si>
    <t>Depreciation</t>
  </si>
  <si>
    <t>Interest expense</t>
  </si>
  <si>
    <t>Grants and other transfers</t>
  </si>
  <si>
    <r>
      <t>Capital Assets Charge</t>
    </r>
    <r>
      <rPr>
        <vertAlign val="superscript"/>
        <sz val="10"/>
        <rFont val="Calibri"/>
        <family val="2"/>
      </rPr>
      <t>(a)</t>
    </r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</si>
  <si>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</si>
  <si>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</si>
  <si>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</si>
  <si>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</si>
  <si>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</si>
  <si>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</si>
  <si>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</si>
  <si>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</si>
  <si>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</si>
  <si>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Changes in non-financial assets revaluation surplus</t>
  </si>
  <si>
    <t>Other</t>
  </si>
  <si>
    <t>Total other economic flows – other comprehensive income</t>
  </si>
  <si>
    <t>Comprehensive result</t>
  </si>
  <si>
    <t>Assets</t>
  </si>
  <si>
    <t>Financial assets</t>
  </si>
  <si>
    <t>Cash and deposits</t>
  </si>
  <si>
    <t>Receivables from government</t>
  </si>
  <si>
    <t>Other receivables</t>
  </si>
  <si>
    <t>Total financial assets</t>
  </si>
  <si>
    <t>Non-financial assets</t>
  </si>
  <si>
    <t>Property, plant and equipment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</si>
  <si>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</si>
  <si>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</si>
  <si>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</si>
  <si>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</si>
  <si>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</si>
  <si>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</si>
  <si>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</si>
  <si>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</si>
  <si>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</si>
  <si>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</si>
  <si>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</si>
  <si>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</si>
  <si>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</si>
  <si>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</si>
  <si>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Cash flows from operating activities</t>
  </si>
  <si>
    <t>Receipts</t>
  </si>
  <si>
    <r>
      <t>Receipts from Government</t>
    </r>
    <r>
      <rPr>
        <vertAlign val="superscript"/>
        <sz val="10"/>
        <rFont val="Calibri"/>
        <family val="2"/>
      </rPr>
      <t>(a)</t>
    </r>
  </si>
  <si>
    <t>Receipts from other entities</t>
  </si>
  <si>
    <t>Total receipts</t>
  </si>
  <si>
    <t xml:space="preserve">Payments </t>
  </si>
  <si>
    <t>Payments of grants and other transfers</t>
  </si>
  <si>
    <t>Payments to suppliers and employees</t>
  </si>
  <si>
    <t>Interest and other costs of finance paid</t>
  </si>
  <si>
    <t>Total payments</t>
  </si>
  <si>
    <t>Net cash flows from/(used in) operating activities</t>
  </si>
  <si>
    <t>Cash flows from investing activities</t>
  </si>
  <si>
    <t>Payments for non-financial assets</t>
  </si>
  <si>
    <t>Proceeds from sale of non-financial assets</t>
  </si>
  <si>
    <t>Net cash flow from/(used in) investing activities</t>
  </si>
  <si>
    <t>Cash flows from financing activities</t>
  </si>
  <si>
    <t>Owner contributions by State Government</t>
  </si>
  <si>
    <t>Repayment of leases and service concession liabilities</t>
  </si>
  <si>
    <t>Net borrowings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</si>
  <si>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</si>
  <si>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</si>
  <si>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</si>
  <si>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</si>
  <si>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Contributions by owner</t>
  </si>
  <si>
    <t>Revaluation surplus</t>
  </si>
  <si>
    <t xml:space="preserve">Total equity </t>
  </si>
  <si>
    <t>Other reserves</t>
  </si>
  <si>
    <t>Transactions with owners in their capacity as owners</t>
  </si>
  <si>
    <t>Administered income</t>
  </si>
  <si>
    <t>Total administered income</t>
  </si>
  <si>
    <t>Administered expenses</t>
  </si>
  <si>
    <t>Expenses on behalf of the State</t>
  </si>
  <si>
    <t>Payments into the Consolidated Fund</t>
  </si>
  <si>
    <t>Total administered expenses</t>
  </si>
  <si>
    <t>Income less expenses</t>
  </si>
  <si>
    <t>Administered assets</t>
  </si>
  <si>
    <t>Receivables</t>
  </si>
  <si>
    <t>Total administered assets</t>
  </si>
  <si>
    <t>Administered liabilities</t>
  </si>
  <si>
    <t>Total administered liabilities</t>
  </si>
  <si>
    <t>Table 3.11.1: Comprehensive operating statement</t>
  </si>
  <si>
    <t>Sources: Court Services Victoria and Department of Treasury and Finance
Note:
(a) The Capital Assets Charge (CAC) policy is discontinued from the 2021-22 budget. The removal of CAC reduces departmental output appropriations and CAC expenses by the same amount.</t>
  </si>
  <si>
    <t>Table 3.11.2: Balance sheet</t>
  </si>
  <si>
    <t>Sources: Court Services Victoria and Department of Treasury and Finance</t>
  </si>
  <si>
    <t>Table 3.11.3: Statement of cash flows</t>
  </si>
  <si>
    <t>Table 3.11.4: Statement of changes in equity</t>
  </si>
  <si>
    <t>Table 3.11.5: Administered items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</si>
</sst>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.0,,;\(#\ ##0.0,,\);.."/>
    <numFmt numFmtId="165" formatCode="#\ ##0;\(#\ ##0\);.."/>
    <numFmt numFmtId="166" formatCode="#\ ##0.0;\(#\ ##0.0\);.."/>
    <numFmt numFmtId="167" formatCode="0.00000000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vertAlign val="superscript"/>
      <sz val="10"/>
      <name val="Calibri"/>
      <family val="2"/>
    </font>
    <font>
      <b/>
      <sz val="10"/>
      <color indexed="45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164" fontId="1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/>
    <xf numFmtId="0" fontId="4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right"/>
    </xf>
    <xf numFmtId="0" fontId="1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165" fontId="2" fillId="2" borderId="0" xfId="0" applyNumberFormat="1" applyFont="1" applyFill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49" fontId="2" fillId="0" borderId="0" xfId="0" applyNumberFormat="1" applyFont="1"/>
    <xf numFmtId="0" fontId="1" fillId="0" borderId="4" xfId="0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/>
    <xf numFmtId="165" fontId="1" fillId="0" borderId="5" xfId="0" applyNumberFormat="1" applyFont="1" applyBorder="1"/>
    <xf numFmtId="0" fontId="2" fillId="2" borderId="0" xfId="0" applyFont="1" applyFill="1"/>
    <xf numFmtId="166" fontId="1" fillId="2" borderId="0" xfId="0" applyNumberFormat="1" applyFont="1" applyFill="1"/>
    <xf numFmtId="3" fontId="7" fillId="2" borderId="0" xfId="0" applyNumberFormat="1" applyFont="1" applyFill="1"/>
    <xf numFmtId="49" fontId="4" fillId="3" borderId="7" xfId="0" applyNumberFormat="1" applyFont="1" applyFill="1" applyBorder="1" applyAlignment="1">
      <alignment vertical="top"/>
    </xf>
    <xf numFmtId="49" fontId="5" fillId="3" borderId="0" xfId="0" applyNumberFormat="1" applyFont="1" applyFill="1" applyAlignment="1">
      <alignment horizontal="right"/>
    </xf>
    <xf numFmtId="49" fontId="5" fillId="3" borderId="8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vertical="center"/>
    </xf>
    <xf numFmtId="0" fontId="2" fillId="2" borderId="2" xfId="0" applyFont="1" applyFill="1" applyBorder="1" applyAlignment="1">
      <alignment vertical="top"/>
    </xf>
    <xf numFmtId="0" fontId="1" fillId="2" borderId="5" xfId="0" applyFont="1" applyFill="1" applyBorder="1"/>
    <xf numFmtId="165" fontId="1" fillId="2" borderId="6" xfId="0" applyNumberFormat="1" applyFont="1" applyFill="1" applyBorder="1" applyAlignment="1">
      <alignment vertical="center"/>
    </xf>
    <xf numFmtId="167" fontId="0" fillId="2" borderId="0" xfId="0" applyNumberFormat="1" applyFill="1"/>
    <xf numFmtId="0" fontId="1" fillId="2" borderId="0" xfId="0" applyFont="1" applyFill="1" applyAlignment="1">
      <alignment horizontal="left"/>
    </xf>
    <xf numFmtId="164" fontId="8" fillId="2" borderId="0" xfId="0" applyNumberFormat="1" applyFont="1" applyFill="1"/>
    <xf numFmtId="0" fontId="8" fillId="2" borderId="0" xfId="0" applyFont="1" applyFill="1"/>
    <xf numFmtId="0" fontId="4" fillId="3" borderId="9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4" fillId="3" borderId="0" xfId="0" applyFont="1" applyFill="1" applyAlignment="1">
      <alignment vertical="top"/>
    </xf>
    <xf numFmtId="0" fontId="9" fillId="5" borderId="0" xfId="0" applyFont="1" applyFill="1"/>
    <xf numFmtId="0" fontId="3" fillId="2" borderId="0" xfId="0" applyFont="1" applyFill="1"/>
    <xf numFmtId="0" fontId="1" fillId="0" borderId="0" xfId="0" applyFont="1" applyAlignment="1"/>
    <xf numFmtId="165" fontId="2" fillId="0" borderId="0" xfId="0" applyNumberFormat="1" applyFont="1" applyAlignment="1"/>
    <xf numFmtId="0" fontId="0" fillId="2" borderId="0" xfId="0" applyFill="1" applyAlignment="1"/>
    <xf numFmtId="0" fontId="0" fillId="0" borderId="0" xfId="0" applyAlignment="1"/>
    <xf numFmtId="0" fontId="3" fillId="2" borderId="11" xfId="0" applyFont="1" applyFill="1" applyBorder="1" applyAlignment="1">
      <alignment horizontal="left" wrapText="1"/>
    </xf>
    <xf numFmtId="164" fontId="10" fillId="2" borderId="2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ink_2021-22%20BP5%20Ch3%20DF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Adjustments log - old"/>
      <sheetName val="Department_list"/>
      <sheetName val="Adjustments log"/>
      <sheetName val="DET"/>
      <sheetName val="DELWP"/>
      <sheetName val="DOH "/>
      <sheetName val="DFFH"/>
      <sheetName val="DJCS"/>
      <sheetName val="DPC"/>
      <sheetName val="DTF"/>
      <sheetName val="Courts"/>
      <sheetName val="PARL_VAGO"/>
      <sheetName val="PARL"/>
      <sheetName val="VAGO"/>
      <sheetName val="DOT"/>
      <sheetName val="DJPR"/>
      <sheetName val="DJCS only"/>
      <sheetName val="Police"/>
      <sheetName val="Parl ex VAGO"/>
      <sheetName val="VO Only"/>
      <sheetName val="IBAC Only"/>
      <sheetName val="VI Only"/>
      <sheetName val="PBO Only"/>
      <sheetName val="VAGO only"/>
      <sheetName val="DHS-not used"/>
      <sheetName val="DTPLI-not used"/>
      <sheetName val="Input OS"/>
      <sheetName val="Input BS"/>
      <sheetName val="Input CF"/>
      <sheetName val="S_CONT_SOCIE"/>
      <sheetName val="S_POBOS"/>
      <sheetName val="S_CONT_OS"/>
      <sheetName val="S_CONT_BS"/>
      <sheetName val="S_CONT_CF"/>
      <sheetName val="S_ADMIN_OS"/>
      <sheetName val="S_ADMIN_BS"/>
      <sheetName val="TEMPLATE"/>
      <sheetName val="S_CONT_OS (PAST)"/>
      <sheetName val="S_CONT_BS (PAST)"/>
      <sheetName val="S_CONT_CF (PAST)"/>
      <sheetName val="S_ADMIN_OS (PAST)"/>
      <sheetName val="S_ADMIN_BS (PAST)"/>
      <sheetName val="Sheet2"/>
      <sheetName val="S_CONT_OS (MYFR)-dont use"/>
      <sheetName val="S_CONT_CF (MYFR)-dont use"/>
      <sheetName val="S_CONT_SOCIE (PAST)-dont use"/>
    </sheetNames>
    <sheetDataSet>
      <sheetData sheetId="0"/>
      <sheetData sheetId="1"/>
      <sheetData sheetId="2">
        <row r="2">
          <cell r="O2" t="str">
            <v>2021-22</v>
          </cell>
        </row>
        <row r="3">
          <cell r="O3" t="str">
            <v>2020-21</v>
          </cell>
        </row>
        <row r="4">
          <cell r="O4" t="str">
            <v>2020-21</v>
          </cell>
        </row>
        <row r="5">
          <cell r="O5" t="str">
            <v>2019-20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6BE9-0866-44C0-B427-6F37BCA9C20E}">
  <sheetPr published="0">
    <tabColor rgb="FF92D050"/>
    <pageSetUpPr fitToPage="1"/>
  </sheetPr>
  <dimension ref="B1:G155"/>
  <sheetViews>
    <sheetView showGridLines="0" tabSelected="1" topLeftCell="A112" zoomScale="85" zoomScaleNormal="85" zoomScaleSheetLayoutView="25" zoomScalePageLayoutView="70" workbookViewId="0">
      <selection activeCell="F130" sqref="F130"/>
    </sheetView>
  </sheetViews>
  <sheetFormatPr defaultColWidth="8.81640625" defaultRowHeight="14.5" outlineLevelRow="1" x14ac:dyDescent="0.35"/>
  <cols>
    <col min="2" max="2" width="60.453125" bestFit="1" customWidth="1"/>
    <col min="3" max="6" width="15.26953125" customWidth="1"/>
    <col min="7" max="7" width="10.1796875" customWidth="1"/>
  </cols>
  <sheetData>
    <row r="1" spans="2:7" x14ac:dyDescent="0.35">
      <c r="B1" s="1"/>
      <c r="C1" s="1"/>
      <c r="D1" s="1"/>
      <c r="E1" s="1"/>
      <c r="F1" s="1"/>
      <c r="G1" s="1"/>
    </row>
    <row r="2" spans="2:7" x14ac:dyDescent="0.35">
      <c r="B2" s="2" t="s">
        <v>94</v>
      </c>
      <c r="C2" s="3"/>
      <c r="D2" s="3"/>
      <c r="E2" s="3"/>
      <c r="F2" s="3"/>
      <c r="G2" s="1"/>
    </row>
    <row r="3" spans="2:7" x14ac:dyDescent="0.35">
      <c r="B3" s="2"/>
      <c r="C3" s="3"/>
      <c r="D3" s="3"/>
      <c r="E3" s="3"/>
      <c r="F3" s="3"/>
      <c r="G3" s="1"/>
    </row>
    <row r="4" spans="2:7" x14ac:dyDescent="0.35">
      <c r="B4" s="59" t="s">
        <v>0</v>
      </c>
      <c r="C4" s="59"/>
      <c r="D4" s="59"/>
      <c r="E4" s="59"/>
      <c r="F4" s="59"/>
      <c r="G4" s="1"/>
    </row>
    <row r="5" spans="2:7" x14ac:dyDescent="0.35">
      <c r="B5" s="5" t="s">
        <v>1</v>
      </c>
      <c r="C5" s="6" t="str">
        <f>[1]Department_list!$O$5</f>
        <v>2019-20</v>
      </c>
      <c r="D5" s="6" t="str">
        <f>[1]Department_list!$O$4</f>
        <v>2020-21</v>
      </c>
      <c r="E5" s="6" t="str">
        <f>[1]Department_list!$O$3</f>
        <v>2020-21</v>
      </c>
      <c r="F5" s="6" t="str">
        <f>[1]Department_list!$O$2</f>
        <v>2021-22</v>
      </c>
      <c r="G5" s="1"/>
    </row>
    <row r="6" spans="2:7" ht="15" customHeight="1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3</v>
      </c>
      <c r="G6" s="1"/>
    </row>
    <row r="7" spans="2:7" x14ac:dyDescent="0.35">
      <c r="B7" s="9" t="s">
        <v>5</v>
      </c>
      <c r="C7" s="10" t="s">
        <v>1</v>
      </c>
      <c r="D7" s="10" t="s">
        <v>1</v>
      </c>
      <c r="E7" s="10" t="s">
        <v>1</v>
      </c>
      <c r="F7" s="10" t="s">
        <v>1</v>
      </c>
      <c r="G7" s="1"/>
    </row>
    <row r="8" spans="2:7" ht="17.149999999999999" customHeight="1" x14ac:dyDescent="0.35">
      <c r="B8" s="9" t="s">
        <v>6</v>
      </c>
      <c r="C8" s="10" t="s">
        <v>1</v>
      </c>
      <c r="D8" s="10" t="s">
        <v>1</v>
      </c>
      <c r="E8" s="10" t="s">
        <v>1</v>
      </c>
      <c r="F8" s="10" t="s">
        <v>1</v>
      </c>
      <c r="G8" s="1"/>
    </row>
    <row r="9" spans="2:7" ht="15" x14ac:dyDescent="0.35">
      <c r="B9" s="4" t="s">
        <v>7</v>
      </c>
      <c r="C9" s="11">
        <v>480.16701720999998</v>
      </c>
      <c r="D9" s="11">
        <v>518.23669168000004</v>
      </c>
      <c r="E9" s="11">
        <v>519.30459168000004</v>
      </c>
      <c r="F9" s="11">
        <v>530.57140512000001</v>
      </c>
      <c r="G9" s="1"/>
    </row>
    <row r="10" spans="2:7" x14ac:dyDescent="0.35">
      <c r="B10" s="12" t="s">
        <v>8</v>
      </c>
      <c r="C10" s="11">
        <v>167.73647554999999</v>
      </c>
      <c r="D10" s="11">
        <v>187.42420000000001</v>
      </c>
      <c r="E10" s="11">
        <v>193.52180000000001</v>
      </c>
      <c r="F10" s="11">
        <v>200.59335400000001</v>
      </c>
      <c r="G10" s="1"/>
    </row>
    <row r="11" spans="2:7" x14ac:dyDescent="0.35">
      <c r="B11" s="12" t="s">
        <v>10</v>
      </c>
      <c r="C11" s="11">
        <v>25.616709090000001</v>
      </c>
      <c r="D11" s="11">
        <v>17.011199999999999</v>
      </c>
      <c r="E11" s="11">
        <v>23.4712</v>
      </c>
      <c r="F11" s="11">
        <v>24.043199999999999</v>
      </c>
      <c r="G11" s="1"/>
    </row>
    <row r="12" spans="2:7" x14ac:dyDescent="0.35">
      <c r="B12" s="15" t="s">
        <v>12</v>
      </c>
      <c r="C12" s="16">
        <v>673.7981193999999</v>
      </c>
      <c r="D12" s="16">
        <v>722.67209168000011</v>
      </c>
      <c r="E12" s="16">
        <v>736.29759167999998</v>
      </c>
      <c r="F12" s="16">
        <v>755.20795911999994</v>
      </c>
      <c r="G12" s="1"/>
    </row>
    <row r="13" spans="2:7" x14ac:dyDescent="0.35">
      <c r="B13" s="9" t="s">
        <v>13</v>
      </c>
      <c r="C13" s="11" t="s">
        <v>1</v>
      </c>
      <c r="D13" s="11" t="s">
        <v>1</v>
      </c>
      <c r="E13" s="11" t="s">
        <v>1</v>
      </c>
      <c r="F13" s="11" t="s">
        <v>1</v>
      </c>
      <c r="G13" s="1"/>
    </row>
    <row r="14" spans="2:7" x14ac:dyDescent="0.35">
      <c r="B14" s="12" t="s">
        <v>14</v>
      </c>
      <c r="C14" s="11">
        <v>376.80464766</v>
      </c>
      <c r="D14" s="11">
        <v>411.56383</v>
      </c>
      <c r="E14" s="11">
        <v>423.50662999999997</v>
      </c>
      <c r="F14" s="11">
        <v>448.870499</v>
      </c>
      <c r="G14" s="1"/>
    </row>
    <row r="15" spans="2:7" x14ac:dyDescent="0.35">
      <c r="B15" s="4" t="s">
        <v>15</v>
      </c>
      <c r="C15" s="11">
        <v>73.804880030000007</v>
      </c>
      <c r="D15" s="11">
        <v>61.129367000000002</v>
      </c>
      <c r="E15" s="11">
        <v>69.129367000000002</v>
      </c>
      <c r="F15" s="11">
        <v>62.625717000000002</v>
      </c>
      <c r="G15" s="1"/>
    </row>
    <row r="16" spans="2:7" x14ac:dyDescent="0.35">
      <c r="B16" s="17" t="s">
        <v>16</v>
      </c>
      <c r="C16" s="11">
        <v>4.8198267699999997</v>
      </c>
      <c r="D16" s="11">
        <v>8.4887999999999995</v>
      </c>
      <c r="E16" s="11">
        <v>8.5388999999999999</v>
      </c>
      <c r="F16" s="11">
        <v>8.1415000000000006</v>
      </c>
      <c r="G16" s="1"/>
    </row>
    <row r="17" spans="2:7" x14ac:dyDescent="0.35">
      <c r="B17" s="12" t="s">
        <v>17</v>
      </c>
      <c r="C17" s="11">
        <v>7.6021764000000003</v>
      </c>
      <c r="D17" s="11">
        <v>2.8488000000000002</v>
      </c>
      <c r="E17" s="11">
        <v>2.8488000000000002</v>
      </c>
      <c r="F17" s="11">
        <v>2.9087999999999998</v>
      </c>
      <c r="G17" s="1"/>
    </row>
    <row r="18" spans="2:7" ht="15" x14ac:dyDescent="0.35">
      <c r="B18" s="4" t="s">
        <v>18</v>
      </c>
      <c r="C18" s="11">
        <v>46.362200000000001</v>
      </c>
      <c r="D18" s="11">
        <v>48.295850000000002</v>
      </c>
      <c r="E18" s="11">
        <v>48.295850000000002</v>
      </c>
      <c r="F18" s="11">
        <v>0</v>
      </c>
      <c r="G18" s="1"/>
    </row>
    <row r="19" spans="2:7" x14ac:dyDescent="0.35">
      <c r="B19" s="4" t="s">
        <v>19</v>
      </c>
      <c r="C19" s="11">
        <v>159.5885408</v>
      </c>
      <c r="D19" s="11">
        <v>190.34544468000001</v>
      </c>
      <c r="E19" s="11">
        <v>183.97804468000001</v>
      </c>
      <c r="F19" s="11">
        <v>232.66144312</v>
      </c>
      <c r="G19" s="1"/>
    </row>
    <row r="20" spans="2:7" x14ac:dyDescent="0.35">
      <c r="B20" s="18" t="s">
        <v>20</v>
      </c>
      <c r="C20" s="19">
        <v>668.98227166000004</v>
      </c>
      <c r="D20" s="19">
        <v>722.67209167999999</v>
      </c>
      <c r="E20" s="19">
        <v>736.29759167999998</v>
      </c>
      <c r="F20" s="19">
        <v>755.20795911999994</v>
      </c>
      <c r="G20" s="1"/>
    </row>
    <row r="21" spans="2:7" ht="15" thickBot="1" x14ac:dyDescent="0.4">
      <c r="B21" s="20" t="s">
        <v>21</v>
      </c>
      <c r="C21" s="21">
        <v>4.8158477399998674</v>
      </c>
      <c r="D21" s="21">
        <v>0</v>
      </c>
      <c r="E21" s="21">
        <v>0</v>
      </c>
      <c r="F21" s="21">
        <v>0</v>
      </c>
      <c r="G21" s="1"/>
    </row>
    <row r="22" spans="2:7" ht="15" customHeight="1" x14ac:dyDescent="0.35">
      <c r="B22" s="9" t="s">
        <v>22</v>
      </c>
      <c r="C22" s="22" t="s">
        <v>1</v>
      </c>
      <c r="D22" s="22" t="s">
        <v>1</v>
      </c>
      <c r="E22" s="22" t="s">
        <v>1</v>
      </c>
      <c r="F22" s="22" t="s">
        <v>1</v>
      </c>
      <c r="G22" s="1"/>
    </row>
    <row r="23" spans="2:7" ht="15" customHeight="1" x14ac:dyDescent="0.35">
      <c r="B23" s="12" t="s">
        <v>24</v>
      </c>
      <c r="C23" s="11">
        <v>-1.4520431800000002</v>
      </c>
      <c r="D23" s="11">
        <v>0</v>
      </c>
      <c r="E23" s="11">
        <v>0</v>
      </c>
      <c r="F23" s="11">
        <v>0</v>
      </c>
      <c r="G23" s="1"/>
    </row>
    <row r="24" spans="2:7" ht="15" customHeight="1" x14ac:dyDescent="0.35">
      <c r="B24" s="18" t="s">
        <v>25</v>
      </c>
      <c r="C24" s="19">
        <v>-1.45204318</v>
      </c>
      <c r="D24" s="19">
        <v>0</v>
      </c>
      <c r="E24" s="19">
        <v>0</v>
      </c>
      <c r="F24" s="19">
        <v>0</v>
      </c>
      <c r="G24" s="1"/>
    </row>
    <row r="25" spans="2:7" x14ac:dyDescent="0.35">
      <c r="B25" s="18" t="s">
        <v>26</v>
      </c>
      <c r="C25" s="19">
        <v>3.3638045599998674</v>
      </c>
      <c r="D25" s="19">
        <v>0</v>
      </c>
      <c r="E25" s="19">
        <v>0</v>
      </c>
      <c r="F25" s="19">
        <v>0</v>
      </c>
      <c r="G25" s="1"/>
    </row>
    <row r="26" spans="2:7" ht="15" customHeight="1" outlineLevel="1" x14ac:dyDescent="0.35">
      <c r="B26" s="23" t="s">
        <v>27</v>
      </c>
      <c r="C26" s="22" t="s">
        <v>1</v>
      </c>
      <c r="D26" s="22" t="s">
        <v>1</v>
      </c>
      <c r="E26" s="22" t="s">
        <v>1</v>
      </c>
      <c r="F26" s="22" t="s">
        <v>1</v>
      </c>
      <c r="G26" s="1"/>
    </row>
    <row r="27" spans="2:7" ht="15" customHeight="1" x14ac:dyDescent="0.35">
      <c r="B27" s="24" t="s">
        <v>28</v>
      </c>
      <c r="C27" s="11">
        <v>44.068571259999999</v>
      </c>
      <c r="D27" s="11">
        <v>0</v>
      </c>
      <c r="E27" s="11">
        <v>0</v>
      </c>
      <c r="F27" s="11">
        <v>0</v>
      </c>
      <c r="G27" s="1"/>
    </row>
    <row r="28" spans="2:7" x14ac:dyDescent="0.35">
      <c r="B28" s="12" t="s">
        <v>29</v>
      </c>
      <c r="C28" s="11">
        <v>0</v>
      </c>
      <c r="D28" s="11">
        <v>0</v>
      </c>
      <c r="E28" s="11">
        <v>0</v>
      </c>
      <c r="F28" s="11">
        <v>0</v>
      </c>
      <c r="G28" s="1"/>
    </row>
    <row r="29" spans="2:7" ht="15" customHeight="1" x14ac:dyDescent="0.35">
      <c r="B29" s="25" t="s">
        <v>30</v>
      </c>
      <c r="C29" s="19">
        <v>44.068571259999999</v>
      </c>
      <c r="D29" s="19">
        <v>0</v>
      </c>
      <c r="E29" s="19">
        <v>0</v>
      </c>
      <c r="F29" s="19">
        <v>0</v>
      </c>
      <c r="G29" s="1"/>
    </row>
    <row r="30" spans="2:7" ht="15" thickBot="1" x14ac:dyDescent="0.4">
      <c r="B30" s="26" t="s">
        <v>31</v>
      </c>
      <c r="C30" s="27">
        <v>47.432375819999869</v>
      </c>
      <c r="D30" s="27">
        <v>0</v>
      </c>
      <c r="E30" s="27">
        <v>0</v>
      </c>
      <c r="F30" s="27">
        <v>0</v>
      </c>
      <c r="G30" s="1"/>
    </row>
    <row r="31" spans="2:7" ht="65.5" customHeight="1" x14ac:dyDescent="0.35">
      <c r="B31" s="58" t="s">
        <v>95</v>
      </c>
      <c r="C31" s="58"/>
      <c r="D31" s="58"/>
      <c r="E31" s="58"/>
      <c r="F31" s="58"/>
      <c r="G31" s="1"/>
    </row>
    <row r="32" spans="2:7" x14ac:dyDescent="0.35">
      <c r="B32" s="28"/>
      <c r="C32" s="29"/>
      <c r="D32" s="29"/>
      <c r="E32" s="29"/>
      <c r="F32" s="29"/>
      <c r="G32" s="1"/>
    </row>
    <row r="33" spans="2:7" x14ac:dyDescent="0.35">
      <c r="B33" s="28"/>
      <c r="C33" s="29"/>
      <c r="D33" s="29"/>
      <c r="E33" s="29"/>
      <c r="F33" s="29"/>
      <c r="G33" s="1"/>
    </row>
    <row r="34" spans="2:7" x14ac:dyDescent="0.35">
      <c r="B34" s="1"/>
      <c r="C34" s="1"/>
      <c r="D34" s="1"/>
      <c r="E34" s="1"/>
      <c r="F34" s="1"/>
      <c r="G34" s="1"/>
    </row>
    <row r="35" spans="2:7" x14ac:dyDescent="0.35">
      <c r="B35" s="1"/>
      <c r="C35" s="1"/>
      <c r="D35" s="1"/>
      <c r="E35" s="1"/>
      <c r="F35" s="1"/>
      <c r="G35" s="1"/>
    </row>
    <row r="36" spans="2:7" x14ac:dyDescent="0.35">
      <c r="B36" s="2" t="s">
        <v>96</v>
      </c>
      <c r="C36" s="3"/>
      <c r="D36" s="30"/>
      <c r="E36" s="3"/>
      <c r="F36" s="3"/>
      <c r="G36" s="1"/>
    </row>
    <row r="37" spans="2:7" x14ac:dyDescent="0.35">
      <c r="B37" s="3"/>
      <c r="C37" s="3"/>
      <c r="D37" s="3"/>
      <c r="E37" s="3"/>
      <c r="F37" s="3"/>
      <c r="G37" s="1"/>
    </row>
    <row r="38" spans="2:7" ht="15" customHeight="1" x14ac:dyDescent="0.35">
      <c r="B38" s="59" t="s">
        <v>0</v>
      </c>
      <c r="C38" s="59"/>
      <c r="D38" s="59"/>
      <c r="E38" s="59"/>
      <c r="F38" s="59"/>
      <c r="G38" s="1"/>
    </row>
    <row r="39" spans="2:7" x14ac:dyDescent="0.35">
      <c r="B39" s="31" t="s">
        <v>1</v>
      </c>
      <c r="C39" s="32">
        <f>LEFT([1]Department_list!$O$5,4)+1</f>
        <v>2020</v>
      </c>
      <c r="D39" s="33">
        <f>LEFT([1]Department_list!$O$4,4)+1</f>
        <v>2021</v>
      </c>
      <c r="E39" s="33">
        <f>LEFT([1]Department_list!$O$3,4)+1</f>
        <v>2021</v>
      </c>
      <c r="F39" s="33">
        <f>LEFT([1]Department_list!$O$2,4)+1</f>
        <v>2022</v>
      </c>
      <c r="G39" s="1"/>
    </row>
    <row r="40" spans="2:7" ht="15" customHeight="1" x14ac:dyDescent="0.35">
      <c r="B40" s="34" t="s">
        <v>1</v>
      </c>
      <c r="C40" s="8" t="s">
        <v>2</v>
      </c>
      <c r="D40" s="8" t="s">
        <v>3</v>
      </c>
      <c r="E40" s="8" t="s">
        <v>4</v>
      </c>
      <c r="F40" s="8" t="s">
        <v>3</v>
      </c>
      <c r="G40" s="1"/>
    </row>
    <row r="41" spans="2:7" x14ac:dyDescent="0.35">
      <c r="B41" s="9" t="s">
        <v>32</v>
      </c>
      <c r="C41" s="10" t="s">
        <v>1</v>
      </c>
      <c r="D41" s="10" t="s">
        <v>1</v>
      </c>
      <c r="E41" s="10" t="s">
        <v>1</v>
      </c>
      <c r="F41" s="10" t="s">
        <v>1</v>
      </c>
      <c r="G41" s="1"/>
    </row>
    <row r="42" spans="2:7" x14ac:dyDescent="0.35">
      <c r="B42" s="9" t="s">
        <v>33</v>
      </c>
      <c r="C42" s="10" t="s">
        <v>1</v>
      </c>
      <c r="D42" s="10" t="s">
        <v>1</v>
      </c>
      <c r="E42" s="10" t="s">
        <v>1</v>
      </c>
      <c r="F42" s="10" t="s">
        <v>1</v>
      </c>
      <c r="G42" s="1"/>
    </row>
    <row r="43" spans="2:7" x14ac:dyDescent="0.35">
      <c r="B43" s="12" t="s">
        <v>34</v>
      </c>
      <c r="C43" s="11">
        <v>21.578014110000002</v>
      </c>
      <c r="D43" s="11">
        <v>21.578014110000002</v>
      </c>
      <c r="E43" s="11">
        <v>21.578014110000002</v>
      </c>
      <c r="F43" s="11">
        <v>21.578014110000002</v>
      </c>
      <c r="G43" s="1"/>
    </row>
    <row r="44" spans="2:7" collapsed="1" x14ac:dyDescent="0.35">
      <c r="B44" s="35" t="s">
        <v>35</v>
      </c>
      <c r="C44" s="11">
        <v>121.11873586999999</v>
      </c>
      <c r="D44" s="11">
        <v>140.32760286999999</v>
      </c>
      <c r="E44" s="11">
        <v>127.89760287</v>
      </c>
      <c r="F44" s="11">
        <v>159.58581986999999</v>
      </c>
      <c r="G44" s="1"/>
    </row>
    <row r="45" spans="2:7" x14ac:dyDescent="0.35">
      <c r="B45" s="35" t="s">
        <v>36</v>
      </c>
      <c r="C45" s="11">
        <v>12.389599779999999</v>
      </c>
      <c r="D45" s="11">
        <v>12.389599779999999</v>
      </c>
      <c r="E45" s="11">
        <v>12.389599779999999</v>
      </c>
      <c r="F45" s="11">
        <v>12.389599779999999</v>
      </c>
      <c r="G45" s="1"/>
    </row>
    <row r="46" spans="2:7" x14ac:dyDescent="0.35">
      <c r="B46" s="18" t="s">
        <v>37</v>
      </c>
      <c r="C46" s="19">
        <v>155.08634975999999</v>
      </c>
      <c r="D46" s="19">
        <v>174.29521675999999</v>
      </c>
      <c r="E46" s="19">
        <v>161.86521676000001</v>
      </c>
      <c r="F46" s="19">
        <v>193.55343375999999</v>
      </c>
      <c r="G46" s="1"/>
    </row>
    <row r="47" spans="2:7" x14ac:dyDescent="0.35">
      <c r="B47" s="9" t="s">
        <v>38</v>
      </c>
      <c r="C47" s="11" t="s">
        <v>1</v>
      </c>
      <c r="D47" s="11" t="s">
        <v>1</v>
      </c>
      <c r="E47" s="11" t="s">
        <v>1</v>
      </c>
      <c r="F47" s="11" t="s">
        <v>1</v>
      </c>
      <c r="G47" s="1"/>
    </row>
    <row r="48" spans="2:7" x14ac:dyDescent="0.35">
      <c r="B48" s="4" t="s">
        <v>39</v>
      </c>
      <c r="C48" s="11">
        <v>1136.3770365600001</v>
      </c>
      <c r="D48" s="11">
        <v>1204.61562656</v>
      </c>
      <c r="E48" s="11">
        <v>1200.3306265599999</v>
      </c>
      <c r="F48" s="11">
        <v>1321.35540956</v>
      </c>
      <c r="G48" s="1"/>
    </row>
    <row r="49" spans="2:7" x14ac:dyDescent="0.35">
      <c r="B49" s="12" t="s">
        <v>40</v>
      </c>
      <c r="C49" s="11">
        <v>30.989905270000001</v>
      </c>
      <c r="D49" s="11">
        <v>50.85950527</v>
      </c>
      <c r="E49" s="11">
        <v>50.85950527</v>
      </c>
      <c r="F49" s="11">
        <v>87.866166269999994</v>
      </c>
      <c r="G49" s="1"/>
    </row>
    <row r="50" spans="2:7" ht="15" customHeight="1" x14ac:dyDescent="0.35">
      <c r="B50" s="12" t="s">
        <v>29</v>
      </c>
      <c r="C50" s="11">
        <v>7.3054606399999997</v>
      </c>
      <c r="D50" s="11">
        <v>7.3054606399999997</v>
      </c>
      <c r="E50" s="11">
        <v>7.3054606399999997</v>
      </c>
      <c r="F50" s="11">
        <v>7.3054606399999997</v>
      </c>
      <c r="G50" s="1"/>
    </row>
    <row r="51" spans="2:7" x14ac:dyDescent="0.35">
      <c r="B51" s="18" t="s">
        <v>41</v>
      </c>
      <c r="C51" s="19">
        <v>1174.6724024700002</v>
      </c>
      <c r="D51" s="19">
        <v>1262.7805924700001</v>
      </c>
      <c r="E51" s="19">
        <v>1258.49559247</v>
      </c>
      <c r="F51" s="19">
        <v>1416.52703647</v>
      </c>
      <c r="G51" s="1"/>
    </row>
    <row r="52" spans="2:7" x14ac:dyDescent="0.35">
      <c r="B52" s="18" t="s">
        <v>42</v>
      </c>
      <c r="C52" s="19">
        <v>1329.7587522300003</v>
      </c>
      <c r="D52" s="19">
        <v>1437.07580923</v>
      </c>
      <c r="E52" s="19">
        <v>1420.3608092300001</v>
      </c>
      <c r="F52" s="19">
        <v>1610.0804702299999</v>
      </c>
      <c r="G52" s="1"/>
    </row>
    <row r="53" spans="2:7" x14ac:dyDescent="0.35">
      <c r="B53" s="9" t="s">
        <v>43</v>
      </c>
      <c r="C53" s="11" t="s">
        <v>1</v>
      </c>
      <c r="D53" s="11" t="s">
        <v>1</v>
      </c>
      <c r="E53" s="11" t="s">
        <v>1</v>
      </c>
      <c r="F53" s="11" t="s">
        <v>1</v>
      </c>
      <c r="G53" s="1"/>
    </row>
    <row r="54" spans="2:7" x14ac:dyDescent="0.35">
      <c r="B54" s="12" t="s">
        <v>44</v>
      </c>
      <c r="C54" s="11">
        <v>59.201145879999999</v>
      </c>
      <c r="D54" s="11">
        <v>59.201145879999999</v>
      </c>
      <c r="E54" s="11">
        <v>59.201145879999999</v>
      </c>
      <c r="F54" s="11">
        <v>59.201145879999999</v>
      </c>
      <c r="G54" s="1"/>
    </row>
    <row r="55" spans="2:7" x14ac:dyDescent="0.35">
      <c r="B55" s="4" t="s">
        <v>45</v>
      </c>
      <c r="C55" s="11">
        <v>120.13367687</v>
      </c>
      <c r="D55" s="11">
        <v>102.80737687</v>
      </c>
      <c r="E55" s="11">
        <v>103.49137687</v>
      </c>
      <c r="F55" s="11">
        <v>81.923076870000003</v>
      </c>
      <c r="G55" s="1"/>
    </row>
    <row r="56" spans="2:7" x14ac:dyDescent="0.35">
      <c r="B56" s="12" t="s">
        <v>46</v>
      </c>
      <c r="C56" s="11">
        <v>106.3668359</v>
      </c>
      <c r="D56" s="11">
        <v>106.3668359</v>
      </c>
      <c r="E56" s="11">
        <v>106.3668359</v>
      </c>
      <c r="F56" s="11">
        <v>106.3668359</v>
      </c>
      <c r="G56" s="1"/>
    </row>
    <row r="57" spans="2:7" x14ac:dyDescent="0.35">
      <c r="B57" s="18" t="s">
        <v>47</v>
      </c>
      <c r="C57" s="19">
        <v>285.70165865000001</v>
      </c>
      <c r="D57" s="19">
        <v>268.37535865000001</v>
      </c>
      <c r="E57" s="19">
        <v>269.05935864999998</v>
      </c>
      <c r="F57" s="19">
        <v>247.49105865000001</v>
      </c>
      <c r="G57" s="1"/>
    </row>
    <row r="58" spans="2:7" ht="15" thickBot="1" x14ac:dyDescent="0.4">
      <c r="B58" s="36" t="s">
        <v>48</v>
      </c>
      <c r="C58" s="37">
        <v>1044.0570935800001</v>
      </c>
      <c r="D58" s="37">
        <v>1168.7004505800001</v>
      </c>
      <c r="E58" s="37">
        <v>1151.3014505800002</v>
      </c>
      <c r="F58" s="37">
        <v>1362.5894115799999</v>
      </c>
      <c r="G58" s="1"/>
    </row>
    <row r="59" spans="2:7" x14ac:dyDescent="0.35">
      <c r="B59" s="9" t="s">
        <v>49</v>
      </c>
      <c r="C59" s="11" t="s">
        <v>1</v>
      </c>
      <c r="D59" s="11" t="s">
        <v>1</v>
      </c>
      <c r="E59" s="11" t="s">
        <v>1</v>
      </c>
      <c r="F59" s="11" t="s">
        <v>1</v>
      </c>
      <c r="G59" s="1"/>
    </row>
    <row r="60" spans="2:7" ht="15" customHeight="1" x14ac:dyDescent="0.35">
      <c r="B60" s="13" t="s">
        <v>50</v>
      </c>
      <c r="C60" s="14">
        <v>-27.4274267700001</v>
      </c>
      <c r="D60" s="14">
        <v>-27.4274267700001</v>
      </c>
      <c r="E60" s="14">
        <v>-27.4274267700001</v>
      </c>
      <c r="F60" s="14">
        <v>-27.42742677</v>
      </c>
      <c r="G60" s="1"/>
    </row>
    <row r="61" spans="2:7" ht="15" customHeight="1" x14ac:dyDescent="0.35">
      <c r="B61" s="12" t="s">
        <v>51</v>
      </c>
      <c r="C61" s="11">
        <v>244.86415382999999</v>
      </c>
      <c r="D61" s="11">
        <v>244.86415382999999</v>
      </c>
      <c r="E61" s="11">
        <v>244.86415382999999</v>
      </c>
      <c r="F61" s="11">
        <v>244.86415382999999</v>
      </c>
      <c r="G61" s="1"/>
    </row>
    <row r="62" spans="2:7" x14ac:dyDescent="0.35">
      <c r="B62" s="12" t="s">
        <v>52</v>
      </c>
      <c r="C62" s="11">
        <v>826.62036651999995</v>
      </c>
      <c r="D62" s="11">
        <v>951.26372351999999</v>
      </c>
      <c r="E62" s="11">
        <v>933.86472351999998</v>
      </c>
      <c r="F62" s="11">
        <v>1145.1526845200001</v>
      </c>
      <c r="G62" s="1"/>
    </row>
    <row r="63" spans="2:7" ht="15" thickBot="1" x14ac:dyDescent="0.4">
      <c r="B63" s="36" t="s">
        <v>53</v>
      </c>
      <c r="C63" s="37">
        <v>1044.0570935799999</v>
      </c>
      <c r="D63" s="37">
        <v>1168.7004505799998</v>
      </c>
      <c r="E63" s="37">
        <v>1151.3014505799999</v>
      </c>
      <c r="F63" s="37">
        <v>1362.5894115800002</v>
      </c>
      <c r="G63" s="1"/>
    </row>
    <row r="64" spans="2:7" ht="25" customHeight="1" x14ac:dyDescent="0.35">
      <c r="B64" s="53" t="s">
        <v>97</v>
      </c>
      <c r="C64" s="29"/>
      <c r="D64" s="29"/>
      <c r="E64" s="29"/>
      <c r="F64" s="29"/>
      <c r="G64" s="1"/>
    </row>
    <row r="65" spans="2:7" x14ac:dyDescent="0.35">
      <c r="B65" s="28"/>
      <c r="C65" s="29"/>
      <c r="D65" s="29"/>
      <c r="E65" s="29"/>
      <c r="F65" s="29"/>
      <c r="G65" s="1"/>
    </row>
    <row r="66" spans="2:7" x14ac:dyDescent="0.35">
      <c r="B66" s="28"/>
      <c r="C66" s="29"/>
      <c r="D66" s="29"/>
      <c r="E66" s="29"/>
      <c r="F66" s="29"/>
      <c r="G66" s="1"/>
    </row>
    <row r="67" spans="2:7" x14ac:dyDescent="0.35">
      <c r="B67" s="1"/>
      <c r="C67" s="1"/>
      <c r="D67" s="1"/>
      <c r="E67" s="1"/>
      <c r="F67" s="1"/>
      <c r="G67" s="1"/>
    </row>
    <row r="69" spans="2:7" x14ac:dyDescent="0.35">
      <c r="B69" s="2" t="s">
        <v>98</v>
      </c>
      <c r="C69" s="3"/>
      <c r="D69" s="3"/>
      <c r="E69" s="3"/>
      <c r="F69" s="3"/>
      <c r="G69" s="1"/>
    </row>
    <row r="70" spans="2:7" x14ac:dyDescent="0.35">
      <c r="B70" s="3"/>
      <c r="C70" s="3"/>
      <c r="D70" s="3"/>
      <c r="E70" s="3"/>
      <c r="F70" s="3"/>
      <c r="G70" s="1"/>
    </row>
    <row r="71" spans="2:7" x14ac:dyDescent="0.35">
      <c r="B71" s="59" t="s">
        <v>0</v>
      </c>
      <c r="C71" s="59"/>
      <c r="D71" s="59"/>
      <c r="E71" s="59"/>
      <c r="F71" s="59"/>
      <c r="G71" s="1"/>
    </row>
    <row r="72" spans="2:7" x14ac:dyDescent="0.35">
      <c r="B72" s="5" t="s">
        <v>1</v>
      </c>
      <c r="C72" s="6" t="str">
        <f>[1]Department_list!$O$5</f>
        <v>2019-20</v>
      </c>
      <c r="D72" s="6" t="str">
        <f>[1]Department_list!$O$4</f>
        <v>2020-21</v>
      </c>
      <c r="E72" s="6" t="str">
        <f>[1]Department_list!$O$3</f>
        <v>2020-21</v>
      </c>
      <c r="F72" s="6" t="str">
        <f>[1]Department_list!$O$2</f>
        <v>2021-22</v>
      </c>
      <c r="G72" s="1"/>
    </row>
    <row r="73" spans="2:7" x14ac:dyDescent="0.35">
      <c r="B73" s="7" t="s">
        <v>1</v>
      </c>
      <c r="C73" s="8" t="s">
        <v>2</v>
      </c>
      <c r="D73" s="8" t="s">
        <v>3</v>
      </c>
      <c r="E73" s="8" t="s">
        <v>4</v>
      </c>
      <c r="F73" s="8" t="s">
        <v>3</v>
      </c>
      <c r="G73" s="1"/>
    </row>
    <row r="74" spans="2:7" ht="15" customHeight="1" x14ac:dyDescent="0.35">
      <c r="B74" s="9" t="s">
        <v>54</v>
      </c>
      <c r="C74" s="10" t="s">
        <v>1</v>
      </c>
      <c r="D74" s="10" t="s">
        <v>1</v>
      </c>
      <c r="E74" s="10" t="s">
        <v>1</v>
      </c>
      <c r="F74" s="10" t="s">
        <v>1</v>
      </c>
      <c r="G74" s="1"/>
    </row>
    <row r="75" spans="2:7" x14ac:dyDescent="0.35">
      <c r="B75" s="9" t="s">
        <v>55</v>
      </c>
      <c r="C75" s="10" t="s">
        <v>1</v>
      </c>
      <c r="D75" s="10" t="s">
        <v>1</v>
      </c>
      <c r="E75" s="10" t="s">
        <v>1</v>
      </c>
      <c r="F75" s="10" t="s">
        <v>1</v>
      </c>
      <c r="G75" s="1"/>
    </row>
    <row r="76" spans="2:7" ht="15" x14ac:dyDescent="0.35">
      <c r="B76" s="4" t="s">
        <v>56</v>
      </c>
      <c r="C76" s="11">
        <v>610.71881932999997</v>
      </c>
      <c r="D76" s="11">
        <v>686.45202468000002</v>
      </c>
      <c r="E76" s="11">
        <v>706.04752468000004</v>
      </c>
      <c r="F76" s="11">
        <v>699.47654211999998</v>
      </c>
      <c r="G76" s="1"/>
    </row>
    <row r="77" spans="2:7" x14ac:dyDescent="0.35">
      <c r="B77" s="12" t="s">
        <v>57</v>
      </c>
      <c r="C77" s="11">
        <v>29.763694710000003</v>
      </c>
      <c r="D77" s="11">
        <v>17.011199999999999</v>
      </c>
      <c r="E77" s="11">
        <v>23.4712</v>
      </c>
      <c r="F77" s="11">
        <v>24.043199999999999</v>
      </c>
      <c r="G77" s="1"/>
    </row>
    <row r="78" spans="2:7" x14ac:dyDescent="0.35">
      <c r="B78" s="15" t="s">
        <v>58</v>
      </c>
      <c r="C78" s="16">
        <v>640.48251403999996</v>
      </c>
      <c r="D78" s="16">
        <v>703.46322468000005</v>
      </c>
      <c r="E78" s="16">
        <v>729.51872467999999</v>
      </c>
      <c r="F78" s="16">
        <v>723.51974211999993</v>
      </c>
      <c r="G78" s="1"/>
    </row>
    <row r="79" spans="2:7" x14ac:dyDescent="0.35">
      <c r="B79" s="9" t="s">
        <v>59</v>
      </c>
      <c r="C79" s="11" t="s">
        <v>1</v>
      </c>
      <c r="D79" s="11" t="s">
        <v>1</v>
      </c>
      <c r="E79" s="11" t="s">
        <v>1</v>
      </c>
      <c r="F79" s="11" t="s">
        <v>1</v>
      </c>
      <c r="G79" s="1"/>
    </row>
    <row r="80" spans="2:7" x14ac:dyDescent="0.35">
      <c r="B80" s="12" t="s">
        <v>60</v>
      </c>
      <c r="C80" s="11">
        <v>-7.6021764000000003</v>
      </c>
      <c r="D80" s="11">
        <v>-2.8488000000000002</v>
      </c>
      <c r="E80" s="11">
        <v>-2.8488000000000002</v>
      </c>
      <c r="F80" s="11">
        <v>-2.9087999999999998</v>
      </c>
      <c r="G80" s="1"/>
    </row>
    <row r="81" spans="2:7" x14ac:dyDescent="0.35">
      <c r="B81" s="12" t="s">
        <v>61</v>
      </c>
      <c r="C81" s="11">
        <v>-525.79666321999991</v>
      </c>
      <c r="D81" s="11">
        <v>-601.90927467999995</v>
      </c>
      <c r="E81" s="11">
        <v>-607.48467468000001</v>
      </c>
      <c r="F81" s="11">
        <v>-681.53194211999994</v>
      </c>
      <c r="G81" s="1"/>
    </row>
    <row r="82" spans="2:7" ht="15" x14ac:dyDescent="0.35">
      <c r="B82" s="4" t="s">
        <v>18</v>
      </c>
      <c r="C82" s="11">
        <v>-46.362200000000001</v>
      </c>
      <c r="D82" s="11">
        <v>-48.295850000000002</v>
      </c>
      <c r="E82" s="11">
        <v>-48.295850000000002</v>
      </c>
      <c r="F82" s="11">
        <v>0</v>
      </c>
      <c r="G82" s="1"/>
    </row>
    <row r="83" spans="2:7" x14ac:dyDescent="0.35">
      <c r="B83" s="12" t="s">
        <v>62</v>
      </c>
      <c r="C83" s="11">
        <v>-4.8198267699999997</v>
      </c>
      <c r="D83" s="11">
        <v>-8.4887999999999995</v>
      </c>
      <c r="E83" s="11">
        <v>-8.5388999999999999</v>
      </c>
      <c r="F83" s="11">
        <v>-8.1415000000000006</v>
      </c>
      <c r="G83" s="1"/>
    </row>
    <row r="84" spans="2:7" x14ac:dyDescent="0.35">
      <c r="B84" s="18" t="s">
        <v>63</v>
      </c>
      <c r="C84" s="19">
        <v>-584.58086638999987</v>
      </c>
      <c r="D84" s="19">
        <v>-661.54272467999988</v>
      </c>
      <c r="E84" s="19">
        <v>-667.16822467999998</v>
      </c>
      <c r="F84" s="19">
        <v>-692.58224211999993</v>
      </c>
      <c r="G84" s="1"/>
    </row>
    <row r="85" spans="2:7" x14ac:dyDescent="0.35">
      <c r="B85" s="38" t="s">
        <v>64</v>
      </c>
      <c r="C85" s="22">
        <v>55.901647650000086</v>
      </c>
      <c r="D85" s="22">
        <v>41.920500000000175</v>
      </c>
      <c r="E85" s="22">
        <v>62.350500000000011</v>
      </c>
      <c r="F85" s="22">
        <v>30.9375</v>
      </c>
      <c r="G85" s="1"/>
    </row>
    <row r="86" spans="2:7" x14ac:dyDescent="0.35">
      <c r="B86" s="9" t="s">
        <v>65</v>
      </c>
      <c r="C86" s="11" t="s">
        <v>1</v>
      </c>
      <c r="D86" s="11" t="s">
        <v>1</v>
      </c>
      <c r="E86" s="11" t="s">
        <v>1</v>
      </c>
      <c r="F86" s="11" t="s">
        <v>1</v>
      </c>
      <c r="G86" s="1"/>
    </row>
    <row r="87" spans="2:7" x14ac:dyDescent="0.35">
      <c r="B87" s="12" t="s">
        <v>66</v>
      </c>
      <c r="C87" s="11">
        <v>-79.758626969999995</v>
      </c>
      <c r="D87" s="11">
        <v>-147.12575699999999</v>
      </c>
      <c r="E87" s="11">
        <v>-150.81475699999999</v>
      </c>
      <c r="F87" s="11">
        <v>-221.41036099999999</v>
      </c>
      <c r="G87" s="1"/>
    </row>
    <row r="88" spans="2:7" ht="15" customHeight="1" x14ac:dyDescent="0.35">
      <c r="B88" s="12" t="s">
        <v>67</v>
      </c>
      <c r="C88" s="11">
        <v>2.4413277600000001</v>
      </c>
      <c r="D88" s="11">
        <v>0</v>
      </c>
      <c r="E88" s="11">
        <v>0</v>
      </c>
      <c r="F88" s="11">
        <v>0</v>
      </c>
      <c r="G88" s="1"/>
    </row>
    <row r="89" spans="2:7" x14ac:dyDescent="0.35">
      <c r="B89" s="15" t="s">
        <v>68</v>
      </c>
      <c r="C89" s="16">
        <v>-77.317299209999987</v>
      </c>
      <c r="D89" s="16">
        <v>-147.12575699999999</v>
      </c>
      <c r="E89" s="16">
        <v>-150.81475699999999</v>
      </c>
      <c r="F89" s="16">
        <v>-221.41036099999999</v>
      </c>
      <c r="G89" s="1"/>
    </row>
    <row r="90" spans="2:7" x14ac:dyDescent="0.35">
      <c r="B90" s="9" t="s">
        <v>69</v>
      </c>
      <c r="C90" s="11" t="s">
        <v>1</v>
      </c>
      <c r="D90" s="11" t="s">
        <v>1</v>
      </c>
      <c r="E90" s="11" t="s">
        <v>1</v>
      </c>
      <c r="F90" s="11" t="s">
        <v>1</v>
      </c>
      <c r="G90" s="1"/>
    </row>
    <row r="91" spans="2:7" x14ac:dyDescent="0.35">
      <c r="B91" s="12" t="s">
        <v>70</v>
      </c>
      <c r="C91" s="11">
        <v>56.462325479999997</v>
      </c>
      <c r="D91" s="11">
        <v>124.64335699999999</v>
      </c>
      <c r="E91" s="11">
        <v>107.24435699999999</v>
      </c>
      <c r="F91" s="11">
        <v>211.287961</v>
      </c>
      <c r="G91" s="1"/>
    </row>
    <row r="92" spans="2:7" x14ac:dyDescent="0.35">
      <c r="B92" s="4" t="s">
        <v>71</v>
      </c>
      <c r="C92" s="11">
        <v>-33.435488319999997</v>
      </c>
      <c r="D92" s="11">
        <v>-19.438099999999999</v>
      </c>
      <c r="E92" s="11">
        <v>-18.780100000000001</v>
      </c>
      <c r="F92" s="11">
        <v>-20.815100000000001</v>
      </c>
      <c r="G92" s="1"/>
    </row>
    <row r="93" spans="2:7" ht="15" customHeight="1" outlineLevel="1" x14ac:dyDescent="0.35">
      <c r="B93" s="4" t="s">
        <v>72</v>
      </c>
      <c r="C93" s="11">
        <v>0</v>
      </c>
      <c r="D93" s="11">
        <v>0</v>
      </c>
      <c r="E93" s="11">
        <v>0</v>
      </c>
      <c r="F93" s="11">
        <v>0</v>
      </c>
      <c r="G93" s="1"/>
    </row>
    <row r="94" spans="2:7" ht="15" thickBot="1" x14ac:dyDescent="0.4">
      <c r="B94" s="39" t="s">
        <v>73</v>
      </c>
      <c r="C94" s="37">
        <v>23.355612479999998</v>
      </c>
      <c r="D94" s="37">
        <v>105.20525699999999</v>
      </c>
      <c r="E94" s="37">
        <v>88.464256999999989</v>
      </c>
      <c r="F94" s="37">
        <v>190.47286099999999</v>
      </c>
      <c r="G94" s="1"/>
    </row>
    <row r="95" spans="2:7" x14ac:dyDescent="0.35">
      <c r="B95" s="9" t="s">
        <v>74</v>
      </c>
      <c r="C95" s="22">
        <v>1.9399609200000967</v>
      </c>
      <c r="D95" s="22">
        <v>0</v>
      </c>
      <c r="E95" s="22">
        <v>0</v>
      </c>
      <c r="F95" s="22">
        <v>0</v>
      </c>
      <c r="G95" s="1"/>
    </row>
    <row r="96" spans="2:7" x14ac:dyDescent="0.35">
      <c r="B96" s="40" t="s">
        <v>75</v>
      </c>
      <c r="C96" s="14">
        <v>19.638053190000001</v>
      </c>
      <c r="D96" s="14">
        <v>21.578014110000002</v>
      </c>
      <c r="E96" s="14">
        <v>21.578014110000002</v>
      </c>
      <c r="F96" s="14">
        <v>21.578014110000002</v>
      </c>
      <c r="G96" s="1"/>
    </row>
    <row r="97" spans="2:7" ht="15" thickBot="1" x14ac:dyDescent="0.4">
      <c r="B97" s="41" t="s">
        <v>76</v>
      </c>
      <c r="C97" s="42">
        <v>21.578014110000098</v>
      </c>
      <c r="D97" s="42">
        <v>21.578014110000172</v>
      </c>
      <c r="E97" s="42">
        <v>21.578014110000002</v>
      </c>
      <c r="F97" s="42">
        <v>21.578014110000002</v>
      </c>
      <c r="G97" s="1"/>
    </row>
    <row r="98" spans="2:7" ht="65.5" customHeight="1" x14ac:dyDescent="0.35">
      <c r="B98" s="58" t="s">
        <v>95</v>
      </c>
      <c r="C98" s="58"/>
      <c r="D98" s="58"/>
      <c r="E98" s="58"/>
      <c r="F98" s="58"/>
      <c r="G98" s="1"/>
    </row>
    <row r="99" spans="2:7" x14ac:dyDescent="0.35">
      <c r="B99" s="28"/>
      <c r="C99" s="29"/>
      <c r="D99" s="29"/>
      <c r="E99" s="29"/>
      <c r="F99" s="29"/>
      <c r="G99" s="1"/>
    </row>
    <row r="100" spans="2:7" x14ac:dyDescent="0.35">
      <c r="B100" s="28"/>
      <c r="C100" s="29"/>
      <c r="D100" s="29"/>
      <c r="E100" s="29"/>
      <c r="F100" s="29"/>
      <c r="G100" s="1"/>
    </row>
    <row r="101" spans="2:7" x14ac:dyDescent="0.35">
      <c r="B101" s="1"/>
      <c r="C101" s="1"/>
      <c r="D101" s="1"/>
      <c r="E101" s="1"/>
      <c r="F101" s="1"/>
      <c r="G101" s="1"/>
    </row>
    <row r="102" spans="2:7" ht="15" customHeight="1" x14ac:dyDescent="0.35">
      <c r="B102" s="1"/>
      <c r="C102" s="1"/>
      <c r="D102" s="1"/>
      <c r="E102" s="43"/>
      <c r="F102" s="1"/>
      <c r="G102" s="1"/>
    </row>
    <row r="103" spans="2:7" x14ac:dyDescent="0.35">
      <c r="B103" s="44" t="s">
        <v>99</v>
      </c>
      <c r="C103" s="45"/>
      <c r="D103" s="46"/>
      <c r="E103" s="46"/>
      <c r="F103" s="28"/>
      <c r="G103" s="28"/>
    </row>
    <row r="104" spans="2:7" x14ac:dyDescent="0.35">
      <c r="B104" s="44"/>
      <c r="C104" s="45"/>
      <c r="D104" s="46"/>
      <c r="E104" s="46"/>
      <c r="F104" s="28"/>
      <c r="G104" s="28"/>
    </row>
    <row r="105" spans="2:7" ht="15.5" customHeight="1" x14ac:dyDescent="0.35">
      <c r="B105" s="60" t="s">
        <v>0</v>
      </c>
      <c r="C105" s="61"/>
      <c r="D105" s="61"/>
      <c r="E105" s="61"/>
      <c r="F105" s="61"/>
      <c r="G105" s="61"/>
    </row>
    <row r="106" spans="2:7" ht="26" x14ac:dyDescent="0.35">
      <c r="B106" s="47" t="s">
        <v>1</v>
      </c>
      <c r="C106" s="48" t="s">
        <v>50</v>
      </c>
      <c r="D106" s="48" t="s">
        <v>77</v>
      </c>
      <c r="E106" s="48" t="s">
        <v>78</v>
      </c>
      <c r="F106" s="48" t="s">
        <v>80</v>
      </c>
      <c r="G106" s="49" t="s">
        <v>79</v>
      </c>
    </row>
    <row r="107" spans="2:7" x14ac:dyDescent="0.35">
      <c r="B107" s="15" t="str">
        <f>"Opening balance 1 July "&amp;LEFT([1]Department_list!$O$5,4)</f>
        <v>Opening balance 1 July 2019</v>
      </c>
      <c r="C107" s="22">
        <v>-30</v>
      </c>
      <c r="D107" s="22">
        <v>761.43649787000004</v>
      </c>
      <c r="E107" s="22">
        <v>200.77999999999997</v>
      </c>
      <c r="F107" s="22">
        <v>0</v>
      </c>
      <c r="G107" s="22">
        <v>932.21649787000001</v>
      </c>
    </row>
    <row r="108" spans="2:7" x14ac:dyDescent="0.35">
      <c r="B108" s="13" t="s">
        <v>31</v>
      </c>
      <c r="C108" s="11">
        <v>3.3641803399999972</v>
      </c>
      <c r="D108" s="11">
        <v>0</v>
      </c>
      <c r="E108" s="11">
        <v>44.068571259999999</v>
      </c>
      <c r="F108" s="11">
        <v>0</v>
      </c>
      <c r="G108" s="22">
        <v>47.432751599999996</v>
      </c>
    </row>
    <row r="109" spans="2:7" x14ac:dyDescent="0.35">
      <c r="B109" s="13" t="s">
        <v>81</v>
      </c>
      <c r="C109" s="11">
        <v>-0.8</v>
      </c>
      <c r="D109" s="11">
        <v>65.183868649999994</v>
      </c>
      <c r="E109" s="11">
        <v>0</v>
      </c>
      <c r="F109" s="11">
        <v>0</v>
      </c>
      <c r="G109" s="22">
        <v>64.383868649999997</v>
      </c>
    </row>
    <row r="110" spans="2:7" x14ac:dyDescent="0.35">
      <c r="B110" s="15" t="str">
        <f>"Closing balance 30 June "&amp;LEFT([1]Department_list!$O$5,4)+1&amp;" (actual)"</f>
        <v>Closing balance 30 June 2020 (actual)</v>
      </c>
      <c r="C110" s="16">
        <v>-27.435819660000003</v>
      </c>
      <c r="D110" s="16">
        <v>826.62036652000006</v>
      </c>
      <c r="E110" s="16">
        <v>244.84857125999997</v>
      </c>
      <c r="F110" s="16">
        <v>0</v>
      </c>
      <c r="G110" s="16">
        <v>1044.0331181199999</v>
      </c>
    </row>
    <row r="111" spans="2:7" x14ac:dyDescent="0.35">
      <c r="B111" s="13" t="s">
        <v>31</v>
      </c>
      <c r="C111" s="11">
        <v>0</v>
      </c>
      <c r="D111" s="11">
        <v>0</v>
      </c>
      <c r="E111" s="11">
        <v>0</v>
      </c>
      <c r="F111" s="11">
        <v>0</v>
      </c>
      <c r="G111" s="22">
        <v>0</v>
      </c>
    </row>
    <row r="112" spans="2:7" x14ac:dyDescent="0.35">
      <c r="B112" s="13" t="s">
        <v>81</v>
      </c>
      <c r="C112" s="11">
        <v>0</v>
      </c>
      <c r="D112" s="11">
        <v>124.64335699999999</v>
      </c>
      <c r="E112" s="11">
        <v>0</v>
      </c>
      <c r="F112" s="11">
        <v>0</v>
      </c>
      <c r="G112" s="22">
        <v>124.64335699999999</v>
      </c>
    </row>
    <row r="113" spans="2:7" x14ac:dyDescent="0.35">
      <c r="B113" s="15" t="str">
        <f>"Closing balance 30 June "&amp;LEFT([1]Department_list!$O$4,4)+1&amp;" (budget)"</f>
        <v>Closing balance 30 June 2021 (budget)</v>
      </c>
      <c r="C113" s="16">
        <v>-27.435819660000003</v>
      </c>
      <c r="D113" s="16">
        <v>951.2637235200001</v>
      </c>
      <c r="E113" s="16">
        <v>244.84857125999997</v>
      </c>
      <c r="F113" s="16">
        <v>0</v>
      </c>
      <c r="G113" s="16">
        <v>1168.6764751199998</v>
      </c>
    </row>
    <row r="114" spans="2:7" x14ac:dyDescent="0.35">
      <c r="B114" s="12" t="s">
        <v>31</v>
      </c>
      <c r="C114" s="11">
        <v>0</v>
      </c>
      <c r="D114" s="11">
        <v>0</v>
      </c>
      <c r="E114" s="11">
        <v>0</v>
      </c>
      <c r="F114" s="11">
        <v>0</v>
      </c>
      <c r="G114" s="22">
        <v>0</v>
      </c>
    </row>
    <row r="115" spans="2:7" x14ac:dyDescent="0.35">
      <c r="B115" s="50" t="s">
        <v>81</v>
      </c>
      <c r="C115" s="11">
        <v>0</v>
      </c>
      <c r="D115" s="11">
        <v>107.24435699999999</v>
      </c>
      <c r="E115" s="11">
        <v>0</v>
      </c>
      <c r="F115" s="11">
        <v>0</v>
      </c>
      <c r="G115" s="22">
        <v>107.24435699999999</v>
      </c>
    </row>
    <row r="116" spans="2:7" x14ac:dyDescent="0.35">
      <c r="B116" s="9" t="str">
        <f>"Closing balance 30 June "&amp;LEFT([1]Department_list!$O$3,4)+1&amp;" (revised)"</f>
        <v>Closing balance 30 June 2021 (revised)</v>
      </c>
      <c r="C116" s="16">
        <v>-27.435819660000003</v>
      </c>
      <c r="D116" s="16">
        <v>933.8647235200001</v>
      </c>
      <c r="E116" s="16">
        <v>244.84857125999997</v>
      </c>
      <c r="F116" s="16">
        <v>0</v>
      </c>
      <c r="G116" s="16">
        <v>1151.27747512</v>
      </c>
    </row>
    <row r="117" spans="2:7" x14ac:dyDescent="0.35">
      <c r="B117" s="13" t="s">
        <v>31</v>
      </c>
      <c r="C117" s="11">
        <v>0</v>
      </c>
      <c r="D117" s="11">
        <v>0</v>
      </c>
      <c r="E117" s="11">
        <v>0</v>
      </c>
      <c r="F117" s="11">
        <v>0</v>
      </c>
      <c r="G117" s="22">
        <v>0</v>
      </c>
    </row>
    <row r="118" spans="2:7" x14ac:dyDescent="0.35">
      <c r="B118" s="13" t="s">
        <v>81</v>
      </c>
      <c r="C118" s="11">
        <v>0</v>
      </c>
      <c r="D118" s="11">
        <v>211.287961</v>
      </c>
      <c r="E118" s="11">
        <v>0</v>
      </c>
      <c r="F118" s="11">
        <v>0</v>
      </c>
      <c r="G118" s="22">
        <v>211.287961</v>
      </c>
    </row>
    <row r="119" spans="2:7" ht="15" thickBot="1" x14ac:dyDescent="0.4">
      <c r="B119" s="36" t="str">
        <f>"Closing balance 30 June "&amp;LEFT([1]Department_list!$O$2,4)+1&amp;" (budget)"</f>
        <v>Closing balance 30 June 2022 (budget)</v>
      </c>
      <c r="C119" s="37">
        <v>-27.435819660000003</v>
      </c>
      <c r="D119" s="37">
        <v>1145.1526845200001</v>
      </c>
      <c r="E119" s="37">
        <v>244.84857125999997</v>
      </c>
      <c r="F119" s="37">
        <v>0</v>
      </c>
      <c r="G119" s="37">
        <v>1362.56543612</v>
      </c>
    </row>
    <row r="120" spans="2:7" ht="22.5" customHeight="1" x14ac:dyDescent="0.35">
      <c r="B120" s="53" t="s">
        <v>97</v>
      </c>
      <c r="C120" s="29"/>
      <c r="D120" s="29"/>
      <c r="E120" s="29"/>
      <c r="F120" s="29"/>
      <c r="G120" s="1"/>
    </row>
    <row r="121" spans="2:7" x14ac:dyDescent="0.35">
      <c r="B121" s="28"/>
      <c r="C121" s="29"/>
      <c r="D121" s="29"/>
      <c r="E121" s="29"/>
      <c r="F121" s="29"/>
      <c r="G121" s="1"/>
    </row>
    <row r="122" spans="2:7" x14ac:dyDescent="0.35">
      <c r="B122" s="1"/>
      <c r="C122" s="1"/>
      <c r="D122" s="1"/>
      <c r="E122" s="1"/>
      <c r="F122" s="1"/>
      <c r="G122" s="1"/>
    </row>
    <row r="123" spans="2:7" x14ac:dyDescent="0.35">
      <c r="B123" s="2" t="s">
        <v>100</v>
      </c>
      <c r="C123" s="45"/>
      <c r="D123" s="3"/>
      <c r="E123" s="3"/>
      <c r="F123" s="3"/>
      <c r="G123" s="1"/>
    </row>
    <row r="124" spans="2:7" x14ac:dyDescent="0.35">
      <c r="B124" s="3"/>
      <c r="C124" s="3"/>
      <c r="D124" s="3"/>
      <c r="E124" s="3"/>
      <c r="F124" s="3"/>
      <c r="G124" s="1"/>
    </row>
    <row r="125" spans="2:7" x14ac:dyDescent="0.35">
      <c r="B125" s="59" t="s">
        <v>0</v>
      </c>
      <c r="C125" s="59"/>
      <c r="D125" s="59"/>
      <c r="E125" s="59"/>
      <c r="F125" s="59"/>
      <c r="G125" s="1"/>
    </row>
    <row r="126" spans="2:7" x14ac:dyDescent="0.35">
      <c r="B126" s="51" t="s">
        <v>1</v>
      </c>
      <c r="C126" s="6" t="str">
        <f>[1]Department_list!$O$5</f>
        <v>2019-20</v>
      </c>
      <c r="D126" s="6" t="str">
        <f>[1]Department_list!$O$4</f>
        <v>2020-21</v>
      </c>
      <c r="E126" s="6" t="str">
        <f>[1]Department_list!$O$3</f>
        <v>2020-21</v>
      </c>
      <c r="F126" s="6" t="str">
        <f>[1]Department_list!$O$2</f>
        <v>2021-22</v>
      </c>
      <c r="G126" s="52"/>
    </row>
    <row r="127" spans="2:7" ht="15" customHeight="1" x14ac:dyDescent="0.35">
      <c r="B127" s="7" t="s">
        <v>1</v>
      </c>
      <c r="C127" s="8" t="s">
        <v>2</v>
      </c>
      <c r="D127" s="8" t="s">
        <v>3</v>
      </c>
      <c r="E127" s="8" t="s">
        <v>4</v>
      </c>
      <c r="F127" s="8" t="s">
        <v>3</v>
      </c>
      <c r="G127" s="52"/>
    </row>
    <row r="128" spans="2:7" x14ac:dyDescent="0.35">
      <c r="B128" s="9" t="s">
        <v>82</v>
      </c>
      <c r="C128" s="10" t="s">
        <v>1</v>
      </c>
      <c r="D128" s="10" t="s">
        <v>1</v>
      </c>
      <c r="E128" s="10" t="s">
        <v>1</v>
      </c>
      <c r="F128" s="10" t="s">
        <v>1</v>
      </c>
      <c r="G128" s="1"/>
    </row>
    <row r="129" spans="2:7" x14ac:dyDescent="0.35">
      <c r="B129" s="12" t="s">
        <v>8</v>
      </c>
      <c r="C129" s="11">
        <v>45.14566112</v>
      </c>
      <c r="D129" s="11">
        <v>44.152999999999999</v>
      </c>
      <c r="E129" s="11">
        <v>50.052999999999997</v>
      </c>
      <c r="F129" s="11">
        <v>70.690100000000001</v>
      </c>
      <c r="G129" s="1"/>
    </row>
    <row r="130" spans="2:7" x14ac:dyDescent="0.35">
      <c r="B130" s="12" t="s">
        <v>9</v>
      </c>
      <c r="C130" s="11">
        <v>62.856393199999999</v>
      </c>
      <c r="D130" s="11">
        <v>65.257000000000005</v>
      </c>
      <c r="E130" s="11">
        <v>56.256999999999998</v>
      </c>
      <c r="F130" s="11">
        <v>65.728700000000003</v>
      </c>
      <c r="G130" s="1"/>
    </row>
    <row r="131" spans="2:7" x14ac:dyDescent="0.35">
      <c r="B131" s="12" t="s">
        <v>11</v>
      </c>
      <c r="C131" s="11">
        <v>5.5077048199999998</v>
      </c>
      <c r="D131" s="11">
        <v>20.9635</v>
      </c>
      <c r="E131" s="11">
        <v>20.9635</v>
      </c>
      <c r="F131" s="11">
        <v>20.9635</v>
      </c>
      <c r="G131" s="1"/>
    </row>
    <row r="132" spans="2:7" x14ac:dyDescent="0.35">
      <c r="B132" s="18" t="s">
        <v>83</v>
      </c>
      <c r="C132" s="19">
        <v>113.50975914</v>
      </c>
      <c r="D132" s="19">
        <v>130.37350000000001</v>
      </c>
      <c r="E132" s="19">
        <v>127.2735</v>
      </c>
      <c r="F132" s="19">
        <v>157.38230000000001</v>
      </c>
      <c r="G132" s="1"/>
    </row>
    <row r="133" spans="2:7" ht="9" customHeight="1" x14ac:dyDescent="0.35">
      <c r="B133" s="12" t="s">
        <v>1</v>
      </c>
      <c r="C133" s="11" t="s">
        <v>1</v>
      </c>
      <c r="D133" s="11" t="s">
        <v>1</v>
      </c>
      <c r="E133" s="11" t="s">
        <v>1</v>
      </c>
      <c r="F133" s="11" t="s">
        <v>1</v>
      </c>
      <c r="G133" s="1"/>
    </row>
    <row r="134" spans="2:7" x14ac:dyDescent="0.35">
      <c r="B134" s="9" t="s">
        <v>84</v>
      </c>
      <c r="C134" s="11" t="s">
        <v>1</v>
      </c>
      <c r="D134" s="11" t="s">
        <v>1</v>
      </c>
      <c r="E134" s="11" t="s">
        <v>1</v>
      </c>
      <c r="F134" s="11" t="s">
        <v>1</v>
      </c>
      <c r="G134" s="1"/>
    </row>
    <row r="135" spans="2:7" x14ac:dyDescent="0.35">
      <c r="B135" s="12" t="s">
        <v>85</v>
      </c>
      <c r="C135" s="11">
        <v>13.244048380000001</v>
      </c>
      <c r="D135" s="11">
        <v>9.9339999999999993</v>
      </c>
      <c r="E135" s="11">
        <v>15.834</v>
      </c>
      <c r="F135" s="11">
        <v>5.6451000000000002</v>
      </c>
      <c r="G135" s="1"/>
    </row>
    <row r="136" spans="2:7" x14ac:dyDescent="0.35">
      <c r="B136" s="12" t="s">
        <v>17</v>
      </c>
      <c r="C136" s="11">
        <v>31.6958801</v>
      </c>
      <c r="D136" s="11">
        <v>34.219000000000001</v>
      </c>
      <c r="E136" s="11">
        <v>34.219000000000001</v>
      </c>
      <c r="F136" s="11">
        <v>65.045000000000002</v>
      </c>
      <c r="G136" s="1"/>
    </row>
    <row r="137" spans="2:7" x14ac:dyDescent="0.35">
      <c r="B137" s="12" t="s">
        <v>86</v>
      </c>
      <c r="C137" s="11">
        <v>67.181183489999995</v>
      </c>
      <c r="D137" s="11">
        <v>86.220500000000001</v>
      </c>
      <c r="E137" s="11">
        <v>77.220500000000001</v>
      </c>
      <c r="F137" s="11">
        <v>86.6922</v>
      </c>
      <c r="G137" s="1"/>
    </row>
    <row r="138" spans="2:7" x14ac:dyDescent="0.35">
      <c r="B138" s="18" t="s">
        <v>87</v>
      </c>
      <c r="C138" s="19">
        <v>112.12111196999999</v>
      </c>
      <c r="D138" s="19">
        <v>130.37350000000001</v>
      </c>
      <c r="E138" s="19">
        <v>127.2735</v>
      </c>
      <c r="F138" s="19">
        <v>157.38229999999999</v>
      </c>
      <c r="G138" s="1"/>
    </row>
    <row r="139" spans="2:7" x14ac:dyDescent="0.35">
      <c r="B139" s="18" t="s">
        <v>88</v>
      </c>
      <c r="C139" s="19">
        <v>1.3886471700000129</v>
      </c>
      <c r="D139" s="19">
        <v>0</v>
      </c>
      <c r="E139" s="19">
        <v>0</v>
      </c>
      <c r="F139" s="19">
        <v>0</v>
      </c>
      <c r="G139" s="1"/>
    </row>
    <row r="140" spans="2:7" ht="15" customHeight="1" x14ac:dyDescent="0.35">
      <c r="B140" s="12" t="s">
        <v>23</v>
      </c>
      <c r="C140" s="11">
        <v>-0.91126735999999997</v>
      </c>
      <c r="D140" s="11">
        <v>0</v>
      </c>
      <c r="E140" s="11">
        <v>0</v>
      </c>
      <c r="F140" s="11">
        <v>0</v>
      </c>
      <c r="G140" s="1"/>
    </row>
    <row r="141" spans="2:7" ht="15" customHeight="1" x14ac:dyDescent="0.35">
      <c r="B141" s="18" t="s">
        <v>25</v>
      </c>
      <c r="C141" s="19">
        <v>-0.91126735999999997</v>
      </c>
      <c r="D141" s="19">
        <v>0</v>
      </c>
      <c r="E141" s="19">
        <v>0</v>
      </c>
      <c r="F141" s="19">
        <v>0</v>
      </c>
      <c r="G141" s="1"/>
    </row>
    <row r="142" spans="2:7" ht="15" thickBot="1" x14ac:dyDescent="0.4">
      <c r="B142" s="36" t="s">
        <v>26</v>
      </c>
      <c r="C142" s="37">
        <v>0</v>
      </c>
      <c r="D142" s="37">
        <v>0</v>
      </c>
      <c r="E142" s="37">
        <v>0</v>
      </c>
      <c r="F142" s="37">
        <v>0</v>
      </c>
      <c r="G142" s="1"/>
    </row>
    <row r="143" spans="2:7" ht="15" thickBot="1" x14ac:dyDescent="0.4">
      <c r="B143" s="20" t="s">
        <v>31</v>
      </c>
      <c r="C143" s="21">
        <v>0</v>
      </c>
      <c r="D143" s="21">
        <v>0</v>
      </c>
      <c r="E143" s="21">
        <v>0</v>
      </c>
      <c r="F143" s="21">
        <v>0</v>
      </c>
      <c r="G143" s="1"/>
    </row>
    <row r="144" spans="2:7" s="57" customFormat="1" ht="22.5" customHeight="1" x14ac:dyDescent="0.35">
      <c r="B144" s="54" t="s">
        <v>89</v>
      </c>
      <c r="C144" s="55" t="s">
        <v>1</v>
      </c>
      <c r="D144" s="55" t="s">
        <v>1</v>
      </c>
      <c r="E144" s="55" t="s">
        <v>1</v>
      </c>
      <c r="F144" s="55" t="s">
        <v>1</v>
      </c>
      <c r="G144" s="56"/>
    </row>
    <row r="145" spans="2:7" x14ac:dyDescent="0.35">
      <c r="B145" s="12" t="s">
        <v>34</v>
      </c>
      <c r="C145" s="11">
        <v>8.7053711400000005</v>
      </c>
      <c r="D145" s="11">
        <v>8.7053711400000005</v>
      </c>
      <c r="E145" s="11">
        <v>8.7053711400000005</v>
      </c>
      <c r="F145" s="11">
        <v>8.7053711400000005</v>
      </c>
      <c r="G145" s="1"/>
    </row>
    <row r="146" spans="2:7" ht="15" customHeight="1" x14ac:dyDescent="0.35">
      <c r="B146" s="12" t="s">
        <v>90</v>
      </c>
      <c r="C146" s="11">
        <v>1.28830556</v>
      </c>
      <c r="D146" s="11">
        <v>1.28830556</v>
      </c>
      <c r="E146" s="11">
        <v>1.28830556</v>
      </c>
      <c r="F146" s="11">
        <v>1.28830556</v>
      </c>
      <c r="G146" s="1"/>
    </row>
    <row r="147" spans="2:7" x14ac:dyDescent="0.35">
      <c r="B147" s="18" t="s">
        <v>91</v>
      </c>
      <c r="C147" s="19">
        <v>9.9936767</v>
      </c>
      <c r="D147" s="19">
        <v>9.9936767</v>
      </c>
      <c r="E147" s="19">
        <v>9.9936767</v>
      </c>
      <c r="F147" s="19">
        <v>9.9936767</v>
      </c>
      <c r="G147" s="1"/>
    </row>
    <row r="148" spans="2:7" ht="11.25" customHeight="1" x14ac:dyDescent="0.35">
      <c r="B148" s="12" t="s">
        <v>1</v>
      </c>
      <c r="C148" s="11" t="s">
        <v>1</v>
      </c>
      <c r="D148" s="11" t="s">
        <v>1</v>
      </c>
      <c r="E148" s="11" t="s">
        <v>1</v>
      </c>
      <c r="F148" s="11" t="s">
        <v>1</v>
      </c>
      <c r="G148" s="1"/>
    </row>
    <row r="149" spans="2:7" x14ac:dyDescent="0.35">
      <c r="B149" s="9" t="s">
        <v>92</v>
      </c>
      <c r="C149" s="11" t="s">
        <v>1</v>
      </c>
      <c r="D149" s="11" t="s">
        <v>1</v>
      </c>
      <c r="E149" s="11" t="s">
        <v>1</v>
      </c>
      <c r="F149" s="11" t="s">
        <v>1</v>
      </c>
      <c r="G149" s="1"/>
    </row>
    <row r="150" spans="2:7" x14ac:dyDescent="0.35">
      <c r="B150" s="12" t="s">
        <v>44</v>
      </c>
      <c r="C150" s="11">
        <v>8.7597768600000006</v>
      </c>
      <c r="D150" s="11">
        <v>8.7597768600000006</v>
      </c>
      <c r="E150" s="11">
        <v>8.7597768600000006</v>
      </c>
      <c r="F150" s="11">
        <v>8.7597768600000006</v>
      </c>
      <c r="G150" s="1"/>
    </row>
    <row r="151" spans="2:7" x14ac:dyDescent="0.35">
      <c r="B151" s="12" t="s">
        <v>46</v>
      </c>
      <c r="C151" s="11">
        <v>2.4</v>
      </c>
      <c r="D151" s="11">
        <v>2.4</v>
      </c>
      <c r="E151" s="11">
        <v>2.4</v>
      </c>
      <c r="F151" s="11">
        <v>2.4</v>
      </c>
      <c r="G151" s="1"/>
    </row>
    <row r="152" spans="2:7" x14ac:dyDescent="0.35">
      <c r="B152" s="18" t="s">
        <v>93</v>
      </c>
      <c r="C152" s="19">
        <v>11.159776860000001</v>
      </c>
      <c r="D152" s="19">
        <v>11.159776860000001</v>
      </c>
      <c r="E152" s="19">
        <v>11.159776860000001</v>
      </c>
      <c r="F152" s="19">
        <v>11.159776860000001</v>
      </c>
      <c r="G152" s="1"/>
    </row>
    <row r="153" spans="2:7" ht="15" thickBot="1" x14ac:dyDescent="0.4">
      <c r="B153" s="20" t="s">
        <v>48</v>
      </c>
      <c r="C153" s="37">
        <v>-1.1661001600000009</v>
      </c>
      <c r="D153" s="37">
        <v>-1.1661001600000009</v>
      </c>
      <c r="E153" s="37">
        <v>-1.1661001600000009</v>
      </c>
      <c r="F153" s="37">
        <v>-1.1661001600000009</v>
      </c>
      <c r="G153" s="1"/>
    </row>
    <row r="154" spans="2:7" ht="22" customHeight="1" x14ac:dyDescent="0.35">
      <c r="B154" s="53" t="s">
        <v>97</v>
      </c>
      <c r="C154" s="29"/>
      <c r="D154" s="29"/>
      <c r="E154" s="29"/>
      <c r="F154" s="29"/>
      <c r="G154" s="1"/>
    </row>
    <row r="155" spans="2:7" x14ac:dyDescent="0.35">
      <c r="B155" s="1"/>
      <c r="C155" s="1"/>
      <c r="D155" s="1"/>
      <c r="E155" s="1"/>
      <c r="F155" s="1"/>
      <c r="G155" s="1"/>
    </row>
  </sheetData>
  <mergeCells count="7">
    <mergeCell ref="B4:F4"/>
    <mergeCell ref="B31:F31"/>
    <mergeCell ref="B98:F98"/>
    <mergeCell ref="B71:F71"/>
    <mergeCell ref="B125:F125"/>
    <mergeCell ref="B105:G105"/>
    <mergeCell ref="B38:F38"/>
  </mergeCells>
  <pageMargins left="0.25" right="0.25" top="0.75" bottom="0.75" header="0.3" footer="0.3"/>
  <pageSetup paperSize="8" fitToHeight="0" orientation="landscape" r:id="rId1"/>
  <headerFooter>
    <oddFooter>&amp;L&amp;"Calibri"&amp;11&amp;K000000&amp;"Calibri"&amp;11&amp;K000000&amp;"arial,Bold"&amp;10&amp;K3F3F3FUnclassified_x000D_&amp;1#&amp;"Arial"&amp;11&amp;KFF0000PROTECTED//CABINET-IN-CONFIDENCE</oddFooter>
    <evenFooter>&amp;L&amp;"arial,Bold"&amp;10&amp;K3F3F3FUnclassified</evenFooter>
    <firstFooter>&amp;L&amp;"arial,Bold"&amp;10&amp;K3F3F3FUnclassified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Courts</vt:lpstr>
      <vt:lpstr>CSV_AIS</vt:lpstr>
      <vt:lpstr>CSV_BS</vt:lpstr>
      <vt:lpstr>CSV_CF</vt:lpstr>
      <vt:lpstr>CSV_OS</vt:lpstr>
      <vt:lpstr>CSV_SOCIE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Kerr (DTF)</dc:creator>
  <cp:lastModifiedBy>Rosie Kerr (DTF)</cp:lastModifiedBy>
  <dcterms:created xsi:type="dcterms:W3CDTF">2021-05-18T03:40:41Z</dcterms:created>
  <dcterms:modified xsi:type="dcterms:W3CDTF">2021-05-18T06:48:57Z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b43b0e-ca08-41a3-b972-135b918e3541_Enabled">
    <vt:lpwstr>true</vt:lpwstr>
  </property>
  <property fmtid="{D5CDD505-2E9C-101B-9397-08002B2CF9AE}" pid="3" name="MSIP_Label_84b43b0e-ca08-41a3-b972-135b918e3541_SetDate">
    <vt:lpwstr>2021-05-18T06:48:57Z</vt:lpwstr>
  </property>
  <property fmtid="{D5CDD505-2E9C-101B-9397-08002B2CF9AE}" pid="4" name="MSIP_Label_84b43b0e-ca08-41a3-b972-135b918e3541_Method">
    <vt:lpwstr>Privileged</vt:lpwstr>
  </property>
  <property fmtid="{D5CDD505-2E9C-101B-9397-08002B2CF9AE}" pid="5" name="MSIP_Label_84b43b0e-ca08-41a3-b972-135b918e3541_Name">
    <vt:lpwstr>84b43b0e-ca08-41a3-b972-135b918e3541</vt:lpwstr>
  </property>
  <property fmtid="{D5CDD505-2E9C-101B-9397-08002B2CF9AE}" pid="6" name="MSIP_Label_84b43b0e-ca08-41a3-b972-135b918e3541_SiteId">
    <vt:lpwstr>722ea0be-3e1c-4b11-ad6f-9401d6856e24</vt:lpwstr>
  </property>
  <property fmtid="{D5CDD505-2E9C-101B-9397-08002B2CF9AE}" pid="7" name="MSIP_Label_84b43b0e-ca08-41a3-b972-135b918e3541_ActionId">
    <vt:lpwstr>2e3a32ad-14ea-44dc-8991-539ff803a8b5</vt:lpwstr>
  </property>
  <property fmtid="{D5CDD505-2E9C-101B-9397-08002B2CF9AE}" pid="8" name="MSIP_Label_84b43b0e-ca08-41a3-b972-135b918e3541_ContentBits">
    <vt:lpwstr>2</vt:lpwstr>
  </property>
</Properties>
</file>