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T:\FTS\CORPORATE FINANCE\FINANCIAL ANALYSIS\NaturalDisastersPolicy\NDFA Working Documents for DTF Website\Proofed\Formatted\Checked Updated Changes\"/>
    </mc:Choice>
  </mc:AlternateContent>
  <xr:revisionPtr revIDLastSave="0" documentId="8_{05CD992B-4BD3-4D00-9F2E-46FF599A2267}" xr6:coauthVersionLast="36" xr6:coauthVersionMax="36" xr10:uidLastSave="{00000000-0000-0000-0000-000000000000}"/>
  <bookViews>
    <workbookView xWindow="0" yWindow="0" windowWidth="25065" windowHeight="10950" xr2:uid="{00000000-000D-0000-FFFF-FFFF00000000}"/>
  </bookViews>
  <sheets>
    <sheet name="V Form D-Dec" sheetId="1" r:id="rId1"/>
    <sheet name="V Form A-EW" sheetId="2" r:id="rId2"/>
    <sheet name="V Form B-RW" sheetId="3" r:id="rId3"/>
    <sheet name="V Form B2-CW" sheetId="4" r:id="rId4"/>
    <sheet name="V Form C-MR" sheetId="5" r:id="rId5"/>
    <sheet name="Assumptions_GEN" sheetId="6" state="hidden" r:id="rId6"/>
  </sheets>
  <externalReferences>
    <externalReference r:id="rId7"/>
  </externalReferences>
  <definedNames>
    <definedName name="_xlnm._FilterDatabase" localSheetId="1">'V Form A-EW'!$D$12:$Q$12</definedName>
    <definedName name="_xlnm._FilterDatabase" localSheetId="3">'V Form B2-CW'!$C$13:$V$13</definedName>
    <definedName name="_xlnm._FilterDatabase" localSheetId="2">'V Form B-RW'!$G$13:$AD$13</definedName>
    <definedName name="_xlnm._FilterDatabase" localSheetId="4">'V Form C-MR'!$C$10:$K$10</definedName>
    <definedName name="Claim_Type" localSheetId="1">[1]Lists!$A$2:$A$4</definedName>
    <definedName name="Claim_Type" localSheetId="3">[1]Lists!$A$2:$A$4</definedName>
    <definedName name="Claim_Type" localSheetId="2">[1]Lists!$A$2:$A$4</definedName>
    <definedName name="Claim_Type" localSheetId="4">[1]Lists!$A$2:$A$4</definedName>
    <definedName name="Claim_Type">#REF!</definedName>
    <definedName name="ClaimID" localSheetId="1">'[1]V Form D-Dec'!$B$3</definedName>
    <definedName name="ClaimID" localSheetId="3">'[1]V Form D-Dec'!$B$3</definedName>
    <definedName name="ClaimID" localSheetId="2">'[1]V Form D-Dec'!$B$3</definedName>
    <definedName name="ClaimID" localSheetId="4">'[1]V Form D-Dec'!$B$3</definedName>
    <definedName name="ClaimID">'V Form D-Dec'!$B$3</definedName>
    <definedName name="DeliveryAgent" localSheetId="1">'[1]V Form D-Dec'!$B$5</definedName>
    <definedName name="DeliveryAgent" localSheetId="3">'[1]V Form D-Dec'!$B$5</definedName>
    <definedName name="DeliveryAgent" localSheetId="2">'[1]V Form D-Dec'!$B$5</definedName>
    <definedName name="DeliveryAgent" localSheetId="4">'[1]V Form D-Dec'!$B$5</definedName>
    <definedName name="DeliveryAgent">'V Form D-Dec'!$B$5</definedName>
    <definedName name="EventName" localSheetId="1">'[1]V Form D-Dec'!$B$4</definedName>
    <definedName name="EventName" localSheetId="3">'[1]V Form D-Dec'!$B$4</definedName>
    <definedName name="EventName" localSheetId="2">'[1]V Form D-Dec'!$B$4</definedName>
    <definedName name="EventName" localSheetId="4">'[1]V Form D-Dec'!$B$4</definedName>
    <definedName name="EventName">'V Form D-Dec'!$B$4</definedName>
    <definedName name="_xlnm.Print_Area" localSheetId="5">Assumptions_GEN!$A$1:$B$109</definedName>
    <definedName name="_xlnm.Print_Area" localSheetId="1">'V Form A-EW'!$B$1:$Q$52</definedName>
    <definedName name="_xlnm.Print_Area" localSheetId="3">'V Form B2-CW'!$A$1:$W$97</definedName>
    <definedName name="_xlnm.Print_Area" localSheetId="2">'V Form B-RW'!$A$1:$AE$119</definedName>
    <definedName name="_xlnm.Print_Area" localSheetId="0">'V Form D-Dec'!$A$1:$J$26</definedName>
    <definedName name="_xlnm.Print_Titles" localSheetId="1">'V Form A-EW'!$1:$10</definedName>
    <definedName name="Z_F8531A1D_0BE7_4C39_B6F0_44D7931A4F52_.wvu.Cols" localSheetId="5" hidden="1">Assumptions_GEN!$AA:$XFD</definedName>
    <definedName name="Z_F8531A1D_0BE7_4C39_B6F0_44D7931A4F52_.wvu.Cols" localSheetId="1" hidden="1">'V Form A-EW'!$S:$XFC</definedName>
    <definedName name="Z_F8531A1D_0BE7_4C39_B6F0_44D7931A4F52_.wvu.Cols" localSheetId="3" hidden="1">'V Form B2-CW'!$Y:$XFD</definedName>
    <definedName name="Z_F8531A1D_0BE7_4C39_B6F0_44D7931A4F52_.wvu.Cols" localSheetId="2" hidden="1">'V Form B-RW'!$AG:$XFD</definedName>
    <definedName name="Z_F8531A1D_0BE7_4C39_B6F0_44D7931A4F52_.wvu.Cols" localSheetId="4" hidden="1">'V Form C-MR'!$M:$XFD</definedName>
    <definedName name="Z_F8531A1D_0BE7_4C39_B6F0_44D7931A4F52_.wvu.FilterData" localSheetId="1" hidden="1">'V Form A-EW'!$D$12:$Q$12</definedName>
    <definedName name="Z_F8531A1D_0BE7_4C39_B6F0_44D7931A4F52_.wvu.FilterData" localSheetId="3" hidden="1">'V Form B2-CW'!$C$13:$V$13</definedName>
    <definedName name="Z_F8531A1D_0BE7_4C39_B6F0_44D7931A4F52_.wvu.FilterData" localSheetId="2" hidden="1">'V Form B-RW'!$G$13:$AD$13</definedName>
    <definedName name="Z_F8531A1D_0BE7_4C39_B6F0_44D7931A4F52_.wvu.FilterData" localSheetId="4" hidden="1">'V Form C-MR'!$C$10:$K$10</definedName>
    <definedName name="Z_F8531A1D_0BE7_4C39_B6F0_44D7931A4F52_.wvu.PrintArea" localSheetId="5" hidden="1">Assumptions_GEN!$A$1:$B$109</definedName>
    <definedName name="Z_F8531A1D_0BE7_4C39_B6F0_44D7931A4F52_.wvu.PrintArea" localSheetId="1" hidden="1">'V Form A-EW'!$B$1:$Q$52</definedName>
    <definedName name="Z_F8531A1D_0BE7_4C39_B6F0_44D7931A4F52_.wvu.PrintArea" localSheetId="3" hidden="1">'V Form B2-CW'!$A$1:$W$97</definedName>
    <definedName name="Z_F8531A1D_0BE7_4C39_B6F0_44D7931A4F52_.wvu.PrintArea" localSheetId="2" hidden="1">'V Form B-RW'!$A$1:$AE$119</definedName>
    <definedName name="Z_F8531A1D_0BE7_4C39_B6F0_44D7931A4F52_.wvu.PrintArea" localSheetId="0" hidden="1">'V Form D-Dec'!$A$1:$J$19</definedName>
    <definedName name="Z_F8531A1D_0BE7_4C39_B6F0_44D7931A4F52_.wvu.PrintTitles" localSheetId="1" hidden="1">'V Form A-EW'!$1:$10</definedName>
    <definedName name="Z_F8531A1D_0BE7_4C39_B6F0_44D7931A4F52_.wvu.Rows" localSheetId="1" hidden="1">'V Form A-EW'!$30:$1048576,'V Form A-EW'!$29:$29</definedName>
    <definedName name="Z_F8531A1D_0BE7_4C39_B6F0_44D7931A4F52_.wvu.Rows" localSheetId="3" hidden="1">'V Form B2-CW'!$56:$1048576</definedName>
    <definedName name="Z_F8531A1D_0BE7_4C39_B6F0_44D7931A4F52_.wvu.Rows" localSheetId="2" hidden="1">'V Form B-RW'!$55:$1048576</definedName>
    <definedName name="Z_F8531A1D_0BE7_4C39_B6F0_44D7931A4F52_.wvu.Rows" localSheetId="4" hidden="1">'V Form C-MR'!$43:$1048576</definedName>
  </definedNames>
  <calcPr calcId="191029" calcMode="manual"/>
  <customWorkbookViews>
    <customWorkbookView name="Kate Atherton (DTF) - Personal View" guid="{F8531A1D-0BE7-4C39-B6F0-44D7931A4F52}" mergeInterval="0" personalView="1" xWindow="2289" yWindow="54" windowWidth="1726" windowHeight="104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14" i="3" l="1"/>
  <c r="AD14" i="3" l="1"/>
  <c r="AD15" i="3" l="1"/>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l="1"/>
  <c r="D8" i="4"/>
  <c r="D7" i="4" l="1"/>
  <c r="D6" i="4"/>
  <c r="P14" i="4" s="1"/>
  <c r="D5" i="4"/>
  <c r="D4" i="4"/>
  <c r="D3" i="4"/>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D15" i="4" l="1"/>
  <c r="H15" i="4"/>
  <c r="L15" i="4"/>
  <c r="P15" i="4"/>
  <c r="E16" i="4"/>
  <c r="I16" i="4"/>
  <c r="M16" i="4"/>
  <c r="Q16" i="4"/>
  <c r="F17" i="4"/>
  <c r="J17" i="4"/>
  <c r="N17" i="4"/>
  <c r="R17" i="4"/>
  <c r="G18" i="4"/>
  <c r="K18" i="4"/>
  <c r="O18" i="4"/>
  <c r="D19" i="4"/>
  <c r="H19" i="4"/>
  <c r="L19" i="4"/>
  <c r="P19" i="4"/>
  <c r="E20" i="4"/>
  <c r="I20" i="4"/>
  <c r="M20" i="4"/>
  <c r="Q20" i="4"/>
  <c r="F21" i="4"/>
  <c r="J21" i="4"/>
  <c r="N21" i="4"/>
  <c r="R21" i="4"/>
  <c r="G22" i="4"/>
  <c r="K22" i="4"/>
  <c r="O22" i="4"/>
  <c r="D23" i="4"/>
  <c r="H23" i="4"/>
  <c r="L23" i="4"/>
  <c r="P23" i="4"/>
  <c r="E24" i="4"/>
  <c r="I24" i="4"/>
  <c r="M24" i="4"/>
  <c r="Q24" i="4"/>
  <c r="F25" i="4"/>
  <c r="J25" i="4"/>
  <c r="N25" i="4"/>
  <c r="R25" i="4"/>
  <c r="G26" i="4"/>
  <c r="K26" i="4"/>
  <c r="O26" i="4"/>
  <c r="D27" i="4"/>
  <c r="H27" i="4"/>
  <c r="L27" i="4"/>
  <c r="P27" i="4"/>
  <c r="E28" i="4"/>
  <c r="I28" i="4"/>
  <c r="M28" i="4"/>
  <c r="Q28" i="4"/>
  <c r="F29" i="4"/>
  <c r="J29" i="4"/>
  <c r="N29" i="4"/>
  <c r="R29" i="4"/>
  <c r="G30" i="4"/>
  <c r="K30" i="4"/>
  <c r="O30" i="4"/>
  <c r="D31" i="4"/>
  <c r="H31" i="4"/>
  <c r="L31" i="4"/>
  <c r="P31" i="4"/>
  <c r="E32" i="4"/>
  <c r="I32" i="4"/>
  <c r="M32" i="4"/>
  <c r="Q32" i="4"/>
  <c r="F33" i="4"/>
  <c r="J33" i="4"/>
  <c r="N33" i="4"/>
  <c r="R33" i="4"/>
  <c r="G34" i="4"/>
  <c r="K34" i="4"/>
  <c r="O34" i="4"/>
  <c r="E15" i="4"/>
  <c r="I15" i="4"/>
  <c r="M15" i="4"/>
  <c r="Q15" i="4"/>
  <c r="F16" i="4"/>
  <c r="J16" i="4"/>
  <c r="N16" i="4"/>
  <c r="R16" i="4"/>
  <c r="G17" i="4"/>
  <c r="K17" i="4"/>
  <c r="O17" i="4"/>
  <c r="D18" i="4"/>
  <c r="H18" i="4"/>
  <c r="L18" i="4"/>
  <c r="P18" i="4"/>
  <c r="E19" i="4"/>
  <c r="I19" i="4"/>
  <c r="M19" i="4"/>
  <c r="Q19" i="4"/>
  <c r="F20" i="4"/>
  <c r="J20" i="4"/>
  <c r="N20" i="4"/>
  <c r="R20" i="4"/>
  <c r="G21" i="4"/>
  <c r="K21" i="4"/>
  <c r="O21" i="4"/>
  <c r="D22" i="4"/>
  <c r="H22" i="4"/>
  <c r="L22" i="4"/>
  <c r="P22" i="4"/>
  <c r="E23" i="4"/>
  <c r="I23" i="4"/>
  <c r="M23" i="4"/>
  <c r="Q23" i="4"/>
  <c r="F24" i="4"/>
  <c r="J24" i="4"/>
  <c r="N24" i="4"/>
  <c r="R24" i="4"/>
  <c r="G25" i="4"/>
  <c r="K25" i="4"/>
  <c r="O25" i="4"/>
  <c r="D26" i="4"/>
  <c r="H26" i="4"/>
  <c r="L26" i="4"/>
  <c r="P26" i="4"/>
  <c r="E27" i="4"/>
  <c r="I27" i="4"/>
  <c r="M27" i="4"/>
  <c r="Q27" i="4"/>
  <c r="F28" i="4"/>
  <c r="J28" i="4"/>
  <c r="N28" i="4"/>
  <c r="R28" i="4"/>
  <c r="G29" i="4"/>
  <c r="K29" i="4"/>
  <c r="O29" i="4"/>
  <c r="D30" i="4"/>
  <c r="H30" i="4"/>
  <c r="L30" i="4"/>
  <c r="P30" i="4"/>
  <c r="E31" i="4"/>
  <c r="I31" i="4"/>
  <c r="M31" i="4"/>
  <c r="Q31" i="4"/>
  <c r="F32" i="4"/>
  <c r="J32" i="4"/>
  <c r="N32" i="4"/>
  <c r="R32" i="4"/>
  <c r="G33" i="4"/>
  <c r="K33" i="4"/>
  <c r="O33" i="4"/>
  <c r="D34" i="4"/>
  <c r="H34" i="4"/>
  <c r="L34" i="4"/>
  <c r="P34" i="4"/>
  <c r="F15" i="4"/>
  <c r="J15" i="4"/>
  <c r="N15" i="4"/>
  <c r="R15" i="4"/>
  <c r="G16" i="4"/>
  <c r="K16" i="4"/>
  <c r="O16" i="4"/>
  <c r="D17" i="4"/>
  <c r="H17" i="4"/>
  <c r="L17" i="4"/>
  <c r="P17" i="4"/>
  <c r="E18" i="4"/>
  <c r="I18" i="4"/>
  <c r="M18" i="4"/>
  <c r="Q18" i="4"/>
  <c r="F19" i="4"/>
  <c r="J19" i="4"/>
  <c r="N19" i="4"/>
  <c r="R19" i="4"/>
  <c r="G20" i="4"/>
  <c r="K20" i="4"/>
  <c r="O20" i="4"/>
  <c r="D21" i="4"/>
  <c r="H21" i="4"/>
  <c r="L21" i="4"/>
  <c r="P21" i="4"/>
  <c r="E22" i="4"/>
  <c r="I22" i="4"/>
  <c r="M22" i="4"/>
  <c r="Q22" i="4"/>
  <c r="F23" i="4"/>
  <c r="J23" i="4"/>
  <c r="N23" i="4"/>
  <c r="R23" i="4"/>
  <c r="G24" i="4"/>
  <c r="K24" i="4"/>
  <c r="O24" i="4"/>
  <c r="D25" i="4"/>
  <c r="H25" i="4"/>
  <c r="L25" i="4"/>
  <c r="P25" i="4"/>
  <c r="E26" i="4"/>
  <c r="I26" i="4"/>
  <c r="M26" i="4"/>
  <c r="Q26" i="4"/>
  <c r="F27" i="4"/>
  <c r="J27" i="4"/>
  <c r="N27" i="4"/>
  <c r="R27" i="4"/>
  <c r="G28" i="4"/>
  <c r="K28" i="4"/>
  <c r="O28" i="4"/>
  <c r="D29" i="4"/>
  <c r="H29" i="4"/>
  <c r="L29" i="4"/>
  <c r="P29" i="4"/>
  <c r="E30" i="4"/>
  <c r="I30" i="4"/>
  <c r="M30" i="4"/>
  <c r="Q30" i="4"/>
  <c r="F31" i="4"/>
  <c r="J31" i="4"/>
  <c r="N31" i="4"/>
  <c r="R31" i="4"/>
  <c r="G32" i="4"/>
  <c r="K32" i="4"/>
  <c r="O32" i="4"/>
  <c r="D33" i="4"/>
  <c r="O15" i="4"/>
  <c r="P16" i="4"/>
  <c r="Q17" i="4"/>
  <c r="R18" i="4"/>
  <c r="D20" i="4"/>
  <c r="E21" i="4"/>
  <c r="F22" i="4"/>
  <c r="G23" i="4"/>
  <c r="H24" i="4"/>
  <c r="I25" i="4"/>
  <c r="J26" i="4"/>
  <c r="K27" i="4"/>
  <c r="L28" i="4"/>
  <c r="M29" i="4"/>
  <c r="N30" i="4"/>
  <c r="O31" i="4"/>
  <c r="P32" i="4"/>
  <c r="L33" i="4"/>
  <c r="E34" i="4"/>
  <c r="M34" i="4"/>
  <c r="D35" i="4"/>
  <c r="H35" i="4"/>
  <c r="L35" i="4"/>
  <c r="P35" i="4"/>
  <c r="E36" i="4"/>
  <c r="I36" i="4"/>
  <c r="M36" i="4"/>
  <c r="Q36" i="4"/>
  <c r="F37" i="4"/>
  <c r="J37" i="4"/>
  <c r="N37" i="4"/>
  <c r="R37" i="4"/>
  <c r="G38" i="4"/>
  <c r="K38" i="4"/>
  <c r="O38" i="4"/>
  <c r="D39" i="4"/>
  <c r="H39" i="4"/>
  <c r="L39" i="4"/>
  <c r="P39" i="4"/>
  <c r="E40" i="4"/>
  <c r="I40" i="4"/>
  <c r="M40" i="4"/>
  <c r="Q40" i="4"/>
  <c r="F41" i="4"/>
  <c r="J41" i="4"/>
  <c r="N41" i="4"/>
  <c r="R41" i="4"/>
  <c r="G42" i="4"/>
  <c r="K42" i="4"/>
  <c r="O42" i="4"/>
  <c r="D43" i="4"/>
  <c r="H43" i="4"/>
  <c r="L43" i="4"/>
  <c r="P43" i="4"/>
  <c r="E44" i="4"/>
  <c r="I44" i="4"/>
  <c r="M44" i="4"/>
  <c r="Q44" i="4"/>
  <c r="F45" i="4"/>
  <c r="J45" i="4"/>
  <c r="N45" i="4"/>
  <c r="R45" i="4"/>
  <c r="G46" i="4"/>
  <c r="K46" i="4"/>
  <c r="O46" i="4"/>
  <c r="D47" i="4"/>
  <c r="H47" i="4"/>
  <c r="L47" i="4"/>
  <c r="P47" i="4"/>
  <c r="E48" i="4"/>
  <c r="I48" i="4"/>
  <c r="M48" i="4"/>
  <c r="Q48" i="4"/>
  <c r="F49" i="4"/>
  <c r="J49" i="4"/>
  <c r="N49" i="4"/>
  <c r="R49" i="4"/>
  <c r="G50" i="4"/>
  <c r="K50" i="4"/>
  <c r="O50" i="4"/>
  <c r="D51" i="4"/>
  <c r="H51" i="4"/>
  <c r="L51" i="4"/>
  <c r="P51" i="4"/>
  <c r="E52" i="4"/>
  <c r="I52" i="4"/>
  <c r="M52" i="4"/>
  <c r="Q52" i="4"/>
  <c r="F53" i="4"/>
  <c r="J53" i="4"/>
  <c r="N53" i="4"/>
  <c r="R53" i="4"/>
  <c r="H14" i="4"/>
  <c r="D16" i="4"/>
  <c r="E17" i="4"/>
  <c r="F18" i="4"/>
  <c r="G19" i="4"/>
  <c r="H20" i="4"/>
  <c r="I21" i="4"/>
  <c r="J22" i="4"/>
  <c r="K23" i="4"/>
  <c r="L24" i="4"/>
  <c r="M25" i="4"/>
  <c r="N26" i="4"/>
  <c r="O27" i="4"/>
  <c r="P28" i="4"/>
  <c r="Q29" i="4"/>
  <c r="R30" i="4"/>
  <c r="D32" i="4"/>
  <c r="E33" i="4"/>
  <c r="M33" i="4"/>
  <c r="F34" i="4"/>
  <c r="N34" i="4"/>
  <c r="E35" i="4"/>
  <c r="I35" i="4"/>
  <c r="M35" i="4"/>
  <c r="Q35" i="4"/>
  <c r="F36" i="4"/>
  <c r="J36" i="4"/>
  <c r="N36" i="4"/>
  <c r="R36" i="4"/>
  <c r="G37" i="4"/>
  <c r="K37" i="4"/>
  <c r="O37" i="4"/>
  <c r="D38" i="4"/>
  <c r="H38" i="4"/>
  <c r="L38" i="4"/>
  <c r="P38" i="4"/>
  <c r="E39" i="4"/>
  <c r="I39" i="4"/>
  <c r="M39" i="4"/>
  <c r="Q39" i="4"/>
  <c r="F40" i="4"/>
  <c r="J40" i="4"/>
  <c r="N40" i="4"/>
  <c r="R40" i="4"/>
  <c r="G41" i="4"/>
  <c r="K41" i="4"/>
  <c r="O41" i="4"/>
  <c r="D42" i="4"/>
  <c r="H42" i="4"/>
  <c r="L42" i="4"/>
  <c r="P42" i="4"/>
  <c r="E43" i="4"/>
  <c r="I43" i="4"/>
  <c r="M43" i="4"/>
  <c r="Q43" i="4"/>
  <c r="F44" i="4"/>
  <c r="J44" i="4"/>
  <c r="N44" i="4"/>
  <c r="R44" i="4"/>
  <c r="G45" i="4"/>
  <c r="K45" i="4"/>
  <c r="O45" i="4"/>
  <c r="D46" i="4"/>
  <c r="H46" i="4"/>
  <c r="L46" i="4"/>
  <c r="P46" i="4"/>
  <c r="E47" i="4"/>
  <c r="I47" i="4"/>
  <c r="M47" i="4"/>
  <c r="Q47" i="4"/>
  <c r="F48" i="4"/>
  <c r="J48" i="4"/>
  <c r="N48" i="4"/>
  <c r="R48" i="4"/>
  <c r="G49" i="4"/>
  <c r="K49" i="4"/>
  <c r="O49" i="4"/>
  <c r="D50" i="4"/>
  <c r="H50" i="4"/>
  <c r="L50" i="4"/>
  <c r="P50" i="4"/>
  <c r="E51" i="4"/>
  <c r="I51" i="4"/>
  <c r="M51" i="4"/>
  <c r="Q51" i="4"/>
  <c r="F52" i="4"/>
  <c r="J52" i="4"/>
  <c r="N52" i="4"/>
  <c r="R52" i="4"/>
  <c r="G53" i="4"/>
  <c r="K53" i="4"/>
  <c r="O53" i="4"/>
  <c r="E14" i="4"/>
  <c r="G15" i="4"/>
  <c r="H16" i="4"/>
  <c r="I17" i="4"/>
  <c r="J18" i="4"/>
  <c r="K19" i="4"/>
  <c r="L20" i="4"/>
  <c r="M21" i="4"/>
  <c r="N22" i="4"/>
  <c r="O23" i="4"/>
  <c r="P24" i="4"/>
  <c r="Q25" i="4"/>
  <c r="R26" i="4"/>
  <c r="D28" i="4"/>
  <c r="E29" i="4"/>
  <c r="F30" i="4"/>
  <c r="G31" i="4"/>
  <c r="H32" i="4"/>
  <c r="H33" i="4"/>
  <c r="P33" i="4"/>
  <c r="I34" i="4"/>
  <c r="Q34" i="4"/>
  <c r="F35" i="4"/>
  <c r="J35" i="4"/>
  <c r="N35" i="4"/>
  <c r="R35" i="4"/>
  <c r="G36" i="4"/>
  <c r="K36" i="4"/>
  <c r="O36" i="4"/>
  <c r="D37" i="4"/>
  <c r="H37" i="4"/>
  <c r="L37" i="4"/>
  <c r="P37" i="4"/>
  <c r="E38" i="4"/>
  <c r="I38" i="4"/>
  <c r="M38" i="4"/>
  <c r="Q38" i="4"/>
  <c r="F39" i="4"/>
  <c r="J39" i="4"/>
  <c r="N39" i="4"/>
  <c r="R39" i="4"/>
  <c r="G40" i="4"/>
  <c r="K40" i="4"/>
  <c r="O40" i="4"/>
  <c r="D41" i="4"/>
  <c r="H41" i="4"/>
  <c r="L41" i="4"/>
  <c r="P41" i="4"/>
  <c r="E42" i="4"/>
  <c r="I42" i="4"/>
  <c r="M42" i="4"/>
  <c r="Q42" i="4"/>
  <c r="F43" i="4"/>
  <c r="J43" i="4"/>
  <c r="N43" i="4"/>
  <c r="R43" i="4"/>
  <c r="G44" i="4"/>
  <c r="K44" i="4"/>
  <c r="O44" i="4"/>
  <c r="D45" i="4"/>
  <c r="H45" i="4"/>
  <c r="L45" i="4"/>
  <c r="P45" i="4"/>
  <c r="E46" i="4"/>
  <c r="I46" i="4"/>
  <c r="M46" i="4"/>
  <c r="Q46" i="4"/>
  <c r="F47" i="4"/>
  <c r="J47" i="4"/>
  <c r="N47" i="4"/>
  <c r="R47" i="4"/>
  <c r="G48" i="4"/>
  <c r="K48" i="4"/>
  <c r="O48" i="4"/>
  <c r="D49" i="4"/>
  <c r="H49" i="4"/>
  <c r="L49" i="4"/>
  <c r="P49" i="4"/>
  <c r="E50" i="4"/>
  <c r="I50" i="4"/>
  <c r="M50" i="4"/>
  <c r="Q50" i="4"/>
  <c r="F51" i="4"/>
  <c r="J51" i="4"/>
  <c r="M17" i="4"/>
  <c r="Q21" i="4"/>
  <c r="F26" i="4"/>
  <c r="J30" i="4"/>
  <c r="Q33" i="4"/>
  <c r="K35" i="4"/>
  <c r="L36" i="4"/>
  <c r="M37" i="4"/>
  <c r="N38" i="4"/>
  <c r="O39" i="4"/>
  <c r="P40" i="4"/>
  <c r="Q41" i="4"/>
  <c r="R42" i="4"/>
  <c r="D44" i="4"/>
  <c r="E45" i="4"/>
  <c r="F46" i="4"/>
  <c r="G47" i="4"/>
  <c r="H48" i="4"/>
  <c r="I49" i="4"/>
  <c r="J50" i="4"/>
  <c r="K51" i="4"/>
  <c r="D52" i="4"/>
  <c r="L52" i="4"/>
  <c r="E53" i="4"/>
  <c r="M53" i="4"/>
  <c r="G14" i="4"/>
  <c r="L14" i="4"/>
  <c r="Q53" i="4"/>
  <c r="N14" i="4"/>
  <c r="L16" i="4"/>
  <c r="I33" i="4"/>
  <c r="H36" i="4"/>
  <c r="K39" i="4"/>
  <c r="M41" i="4"/>
  <c r="P44" i="4"/>
  <c r="E49" i="4"/>
  <c r="R51" i="4"/>
  <c r="L53" i="4"/>
  <c r="K14" i="4"/>
  <c r="N18" i="4"/>
  <c r="R22" i="4"/>
  <c r="G27" i="4"/>
  <c r="K31" i="4"/>
  <c r="J34" i="4"/>
  <c r="O35" i="4"/>
  <c r="P36" i="4"/>
  <c r="Q37" i="4"/>
  <c r="R38" i="4"/>
  <c r="D40" i="4"/>
  <c r="E41" i="4"/>
  <c r="F42" i="4"/>
  <c r="G43" i="4"/>
  <c r="H44" i="4"/>
  <c r="I45" i="4"/>
  <c r="J46" i="4"/>
  <c r="K47" i="4"/>
  <c r="L48" i="4"/>
  <c r="M49" i="4"/>
  <c r="N50" i="4"/>
  <c r="N51" i="4"/>
  <c r="G52" i="4"/>
  <c r="O52" i="4"/>
  <c r="H53" i="4"/>
  <c r="P53" i="4"/>
  <c r="I14" i="4"/>
  <c r="M14" i="4"/>
  <c r="Q14" i="4"/>
  <c r="I53" i="4"/>
  <c r="R14" i="4"/>
  <c r="P20" i="4"/>
  <c r="I29" i="4"/>
  <c r="G35" i="4"/>
  <c r="J38" i="4"/>
  <c r="N42" i="4"/>
  <c r="Q45" i="4"/>
  <c r="D48" i="4"/>
  <c r="G51" i="4"/>
  <c r="D53" i="4"/>
  <c r="O14" i="4"/>
  <c r="K15" i="4"/>
  <c r="O19" i="4"/>
  <c r="D24" i="4"/>
  <c r="H28" i="4"/>
  <c r="L32" i="4"/>
  <c r="R34" i="4"/>
  <c r="D36" i="4"/>
  <c r="E37" i="4"/>
  <c r="F38" i="4"/>
  <c r="G39" i="4"/>
  <c r="H40" i="4"/>
  <c r="I41" i="4"/>
  <c r="J42" i="4"/>
  <c r="K43" i="4"/>
  <c r="L44" i="4"/>
  <c r="M45" i="4"/>
  <c r="N46" i="4"/>
  <c r="O47" i="4"/>
  <c r="P48" i="4"/>
  <c r="Q49" i="4"/>
  <c r="R50" i="4"/>
  <c r="O51" i="4"/>
  <c r="H52" i="4"/>
  <c r="P52" i="4"/>
  <c r="J14" i="4"/>
  <c r="E25" i="4"/>
  <c r="I37" i="4"/>
  <c r="L40" i="4"/>
  <c r="O43" i="4"/>
  <c r="R46" i="4"/>
  <c r="F50" i="4"/>
  <c r="K52" i="4"/>
  <c r="F14" i="4"/>
  <c r="D14" i="4"/>
  <c r="C18" i="4"/>
  <c r="C22" i="4"/>
  <c r="C26" i="4"/>
  <c r="C30" i="4"/>
  <c r="C34" i="4"/>
  <c r="C38" i="4"/>
  <c r="C42" i="4"/>
  <c r="C46" i="4"/>
  <c r="C50" i="4"/>
  <c r="C14" i="4"/>
  <c r="C15" i="4"/>
  <c r="C19" i="4"/>
  <c r="C23" i="4"/>
  <c r="C27" i="4"/>
  <c r="C31" i="4"/>
  <c r="C35" i="4"/>
  <c r="C39" i="4"/>
  <c r="C43" i="4"/>
  <c r="C47" i="4"/>
  <c r="C51" i="4"/>
  <c r="C16" i="4"/>
  <c r="C20" i="4"/>
  <c r="C24" i="4"/>
  <c r="C28" i="4"/>
  <c r="C32" i="4"/>
  <c r="C36" i="4"/>
  <c r="C40" i="4"/>
  <c r="C44" i="4"/>
  <c r="C48" i="4"/>
  <c r="C52" i="4"/>
  <c r="C29" i="4"/>
  <c r="C45" i="4"/>
  <c r="C17" i="4"/>
  <c r="C49" i="4"/>
  <c r="C25" i="4"/>
  <c r="C33" i="4"/>
  <c r="C41" i="4"/>
  <c r="C21" i="4"/>
  <c r="C37" i="4"/>
  <c r="C53" i="4"/>
  <c r="X24" i="3"/>
  <c r="AB24" i="3" s="1"/>
  <c r="P28" i="2" l="1"/>
  <c r="S54" i="4"/>
  <c r="A14" i="4"/>
  <c r="B13" i="2"/>
  <c r="C13" i="2" l="1"/>
  <c r="A14" i="3"/>
  <c r="B14" i="3" s="1"/>
  <c r="B14" i="4" s="1"/>
  <c r="X14" i="3"/>
  <c r="AB14" i="3" s="1"/>
  <c r="X15" i="3"/>
  <c r="X16" i="3"/>
  <c r="X17" i="3"/>
  <c r="X18" i="3"/>
  <c r="X19" i="3"/>
  <c r="X20" i="3"/>
  <c r="X21" i="3"/>
  <c r="X22" i="3"/>
  <c r="X23" i="3"/>
  <c r="X25" i="3"/>
  <c r="X26" i="3"/>
  <c r="X27" i="3"/>
  <c r="X28" i="3"/>
  <c r="X29" i="3"/>
  <c r="X30" i="3"/>
  <c r="X31" i="3"/>
  <c r="X32" i="3"/>
  <c r="X33" i="3"/>
  <c r="X34" i="3"/>
  <c r="X35" i="3"/>
  <c r="X36" i="3"/>
  <c r="X37" i="3"/>
  <c r="X38" i="3"/>
  <c r="X39" i="3"/>
  <c r="X40" i="3"/>
  <c r="X41" i="3"/>
  <c r="X42" i="3"/>
  <c r="X43" i="3"/>
  <c r="X44" i="3"/>
  <c r="X45" i="3"/>
  <c r="AB45" i="3" s="1"/>
  <c r="X46" i="3"/>
  <c r="X47" i="3"/>
  <c r="X48" i="3"/>
  <c r="X49" i="3"/>
  <c r="X50" i="3"/>
  <c r="X51" i="3"/>
  <c r="X52" i="3"/>
  <c r="X53" i="3"/>
  <c r="T14" i="4" l="1"/>
  <c r="U14" i="4" s="1"/>
  <c r="A29" i="3"/>
  <c r="A30" i="3"/>
  <c r="A31" i="3"/>
  <c r="A32" i="3"/>
  <c r="A33" i="3"/>
  <c r="A34" i="3"/>
  <c r="A35" i="3"/>
  <c r="A36" i="3"/>
  <c r="A37" i="3"/>
  <c r="A38" i="3"/>
  <c r="A39" i="3"/>
  <c r="A40" i="3"/>
  <c r="A41" i="3"/>
  <c r="A42" i="3"/>
  <c r="A43" i="3"/>
  <c r="A44" i="3"/>
  <c r="A45" i="3"/>
  <c r="A46" i="3"/>
  <c r="A47" i="3"/>
  <c r="A48" i="3"/>
  <c r="A49" i="3"/>
  <c r="A50" i="3"/>
  <c r="A51" i="3"/>
  <c r="A52" i="3"/>
  <c r="A53" i="3"/>
  <c r="B48" i="3" l="1"/>
  <c r="B48" i="4" s="1"/>
  <c r="B44" i="3"/>
  <c r="B44" i="4" s="1"/>
  <c r="B40" i="3"/>
  <c r="B40" i="4" s="1"/>
  <c r="B36" i="3"/>
  <c r="B36" i="4" s="1"/>
  <c r="B32" i="3"/>
  <c r="B32" i="4" s="1"/>
  <c r="B43" i="3"/>
  <c r="B43" i="4" s="1"/>
  <c r="B39" i="3"/>
  <c r="B39" i="4" s="1"/>
  <c r="B35" i="3"/>
  <c r="B35" i="4" s="1"/>
  <c r="B31" i="3"/>
  <c r="B31" i="4" s="1"/>
  <c r="B52" i="3"/>
  <c r="B52" i="4" s="1"/>
  <c r="B51" i="3"/>
  <c r="B51" i="4" s="1"/>
  <c r="B50" i="3"/>
  <c r="B50" i="4" s="1"/>
  <c r="B42" i="3"/>
  <c r="B42" i="4" s="1"/>
  <c r="B38" i="3"/>
  <c r="B38" i="4" s="1"/>
  <c r="B34" i="3"/>
  <c r="B34" i="4" s="1"/>
  <c r="B30" i="3"/>
  <c r="B30" i="4" s="1"/>
  <c r="B47" i="3"/>
  <c r="B47" i="4" s="1"/>
  <c r="B46" i="3"/>
  <c r="B46" i="4" s="1"/>
  <c r="B53" i="3"/>
  <c r="B53" i="4" s="1"/>
  <c r="B49" i="3"/>
  <c r="B49" i="4" s="1"/>
  <c r="B45" i="3"/>
  <c r="B41" i="3"/>
  <c r="B41" i="4" s="1"/>
  <c r="B37" i="3"/>
  <c r="B37" i="4" s="1"/>
  <c r="B33" i="3"/>
  <c r="B33" i="4" s="1"/>
  <c r="B29" i="3"/>
  <c r="B29" i="4" s="1"/>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B45" i="4" l="1"/>
  <c r="T45" i="4" s="1"/>
  <c r="U45" i="4" s="1"/>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15" i="3" l="1"/>
  <c r="AB15" i="3"/>
  <c r="A16" i="3"/>
  <c r="AB16" i="3"/>
  <c r="A17" i="3"/>
  <c r="AB17" i="3"/>
  <c r="A18" i="3"/>
  <c r="AB18" i="3"/>
  <c r="A19" i="3"/>
  <c r="AB19" i="3"/>
  <c r="A20" i="3"/>
  <c r="AB20" i="3"/>
  <c r="A21" i="3"/>
  <c r="AB21" i="3"/>
  <c r="A22" i="3"/>
  <c r="AB22" i="3"/>
  <c r="A23" i="3"/>
  <c r="AB23" i="3"/>
  <c r="A24" i="3"/>
  <c r="A25" i="3"/>
  <c r="AB25" i="3"/>
  <c r="A26" i="3"/>
  <c r="AB26" i="3"/>
  <c r="A27" i="3"/>
  <c r="AB27" i="3"/>
  <c r="A28" i="3"/>
  <c r="AB28" i="3"/>
  <c r="AB29" i="3"/>
  <c r="T29" i="4" s="1"/>
  <c r="U29" i="4" s="1"/>
  <c r="AB30" i="3"/>
  <c r="T30" i="4" s="1"/>
  <c r="U30" i="4" s="1"/>
  <c r="AB31" i="3"/>
  <c r="T31" i="4" s="1"/>
  <c r="U31" i="4" s="1"/>
  <c r="AB32" i="3"/>
  <c r="T32" i="4" s="1"/>
  <c r="U32" i="4" s="1"/>
  <c r="AB33" i="3"/>
  <c r="T33" i="4" s="1"/>
  <c r="U33" i="4" s="1"/>
  <c r="AB34" i="3"/>
  <c r="T34" i="4" s="1"/>
  <c r="U34" i="4" s="1"/>
  <c r="AB35" i="3"/>
  <c r="T35" i="4" s="1"/>
  <c r="U35" i="4" s="1"/>
  <c r="AB36" i="3"/>
  <c r="T36" i="4" s="1"/>
  <c r="U36" i="4" s="1"/>
  <c r="AB37" i="3"/>
  <c r="T37" i="4" s="1"/>
  <c r="U37" i="4" s="1"/>
  <c r="AB38" i="3"/>
  <c r="T38" i="4" s="1"/>
  <c r="U38" i="4" s="1"/>
  <c r="AB39" i="3"/>
  <c r="T39" i="4" s="1"/>
  <c r="U39" i="4" s="1"/>
  <c r="AB40" i="3"/>
  <c r="T40" i="4" s="1"/>
  <c r="U40" i="4" s="1"/>
  <c r="AB41" i="3"/>
  <c r="T41" i="4" s="1"/>
  <c r="U41" i="4" s="1"/>
  <c r="AB42" i="3"/>
  <c r="T42" i="4" s="1"/>
  <c r="U42" i="4" s="1"/>
  <c r="AB43" i="3"/>
  <c r="T43" i="4" s="1"/>
  <c r="U43" i="4" s="1"/>
  <c r="AB44" i="3"/>
  <c r="T44" i="4" s="1"/>
  <c r="U44" i="4" s="1"/>
  <c r="AB46" i="3"/>
  <c r="T46" i="4" s="1"/>
  <c r="U46" i="4" s="1"/>
  <c r="AB47" i="3"/>
  <c r="T47" i="4" s="1"/>
  <c r="U47" i="4" s="1"/>
  <c r="AB48" i="3"/>
  <c r="T48" i="4" s="1"/>
  <c r="U48" i="4" s="1"/>
  <c r="AB49" i="3"/>
  <c r="T49" i="4" s="1"/>
  <c r="U49" i="4" s="1"/>
  <c r="AB50" i="3"/>
  <c r="T50" i="4" s="1"/>
  <c r="U50" i="4" s="1"/>
  <c r="AB51" i="3"/>
  <c r="T51" i="4" s="1"/>
  <c r="U51" i="4" s="1"/>
  <c r="AB52" i="3"/>
  <c r="T52" i="4" s="1"/>
  <c r="U52" i="4" s="1"/>
  <c r="AB53" i="3"/>
  <c r="T53" i="4" s="1"/>
  <c r="U53" i="4" s="1"/>
  <c r="B26" i="3" l="1"/>
  <c r="B26" i="4" s="1"/>
  <c r="T26" i="4" s="1"/>
  <c r="U26" i="4" s="1"/>
  <c r="B22" i="3"/>
  <c r="B22" i="4" s="1"/>
  <c r="T22" i="4" s="1"/>
  <c r="U22" i="4" s="1"/>
  <c r="B16" i="3"/>
  <c r="B16" i="4" s="1"/>
  <c r="T16" i="4" s="1"/>
  <c r="U16" i="4" s="1"/>
  <c r="B28" i="3"/>
  <c r="B28" i="4" s="1"/>
  <c r="T28" i="4" s="1"/>
  <c r="U28" i="4" s="1"/>
  <c r="B24" i="3"/>
  <c r="B24" i="4" s="1"/>
  <c r="T24" i="4" s="1"/>
  <c r="U24" i="4" s="1"/>
  <c r="B20" i="3"/>
  <c r="B20" i="4" s="1"/>
  <c r="T20" i="4" s="1"/>
  <c r="U20" i="4" s="1"/>
  <c r="B18" i="3"/>
  <c r="B18" i="4" s="1"/>
  <c r="T18" i="4" s="1"/>
  <c r="U18" i="4" s="1"/>
  <c r="B27" i="3"/>
  <c r="B27" i="4" s="1"/>
  <c r="T27" i="4" s="1"/>
  <c r="U27" i="4" s="1"/>
  <c r="B25" i="3"/>
  <c r="B25" i="4" s="1"/>
  <c r="T25" i="4" s="1"/>
  <c r="U25" i="4" s="1"/>
  <c r="B23" i="3"/>
  <c r="B23" i="4" s="1"/>
  <c r="T23" i="4" s="1"/>
  <c r="U23" i="4" s="1"/>
  <c r="B21" i="3"/>
  <c r="B21" i="4" s="1"/>
  <c r="T21" i="4" s="1"/>
  <c r="U21" i="4" s="1"/>
  <c r="B19" i="3"/>
  <c r="B19" i="4" s="1"/>
  <c r="T19" i="4" s="1"/>
  <c r="U19" i="4" s="1"/>
  <c r="B17" i="3"/>
  <c r="B17" i="4" s="1"/>
  <c r="T17" i="4" s="1"/>
  <c r="U17" i="4" s="1"/>
  <c r="B15" i="3"/>
  <c r="B15" i="4" s="1"/>
  <c r="T15" i="4" s="1"/>
  <c r="U15" i="4" s="1"/>
  <c r="AB54" i="3"/>
  <c r="B14" i="2"/>
  <c r="C14" i="2" s="1"/>
  <c r="B15" i="2"/>
  <c r="C15" i="2" s="1"/>
  <c r="B16" i="2"/>
  <c r="C16" i="2" s="1"/>
  <c r="B17" i="2"/>
  <c r="C17" i="2" s="1"/>
  <c r="B18" i="2"/>
  <c r="C18" i="2" s="1"/>
  <c r="B19" i="2"/>
  <c r="C19" i="2" s="1"/>
  <c r="B20" i="2"/>
  <c r="C20" i="2" s="1"/>
  <c r="B21" i="2"/>
  <c r="C21" i="2" s="1"/>
  <c r="B22" i="2"/>
  <c r="C22" i="2" s="1"/>
  <c r="B23" i="2"/>
  <c r="C23" i="2" s="1"/>
  <c r="B24" i="2"/>
  <c r="C24" i="2" s="1"/>
  <c r="B25" i="2"/>
  <c r="C25" i="2" s="1"/>
  <c r="B26" i="2"/>
  <c r="C26" i="2" s="1"/>
  <c r="B27" i="2"/>
  <c r="C27" i="2" s="1"/>
  <c r="T54" i="4" l="1"/>
  <c r="U54" i="4"/>
</calcChain>
</file>

<file path=xl/sharedStrings.xml><?xml version="1.0" encoding="utf-8"?>
<sst xmlns="http://schemas.openxmlformats.org/spreadsheetml/2006/main" count="467" uniqueCount="231">
  <si>
    <t>Name</t>
  </si>
  <si>
    <t>Position</t>
  </si>
  <si>
    <t>Date:</t>
  </si>
  <si>
    <t>Signature</t>
  </si>
  <si>
    <t xml:space="preserve"> </t>
  </si>
  <si>
    <t>Immediate Reconstruction Works</t>
  </si>
  <si>
    <t>Comments</t>
  </si>
  <si>
    <t>Ledger Reference</t>
  </si>
  <si>
    <t>Cost</t>
  </si>
  <si>
    <t>End (km)</t>
  </si>
  <si>
    <t>Start (km)</t>
  </si>
  <si>
    <t>Longitude End Coordinates</t>
  </si>
  <si>
    <t>Longitude Start Coordinates</t>
  </si>
  <si>
    <t>Asset ID</t>
  </si>
  <si>
    <t>Asset Name</t>
  </si>
  <si>
    <t>Actual Cost</t>
  </si>
  <si>
    <t>Treatments Undertaken</t>
  </si>
  <si>
    <t>Damage Location</t>
  </si>
  <si>
    <t>Asset Details</t>
  </si>
  <si>
    <t>Escalation
 (%)</t>
  </si>
  <si>
    <t>Contingency (%)</t>
  </si>
  <si>
    <t>Indirect Cost (%)</t>
  </si>
  <si>
    <t>Direct Cost ($)</t>
  </si>
  <si>
    <t>Quantity</t>
  </si>
  <si>
    <t>Treatment Description</t>
  </si>
  <si>
    <t>Treatment ID</t>
  </si>
  <si>
    <t>Damage Description</t>
  </si>
  <si>
    <t>Line No</t>
  </si>
  <si>
    <t>Estimated Cost</t>
  </si>
  <si>
    <t>Treatment Details</t>
  </si>
  <si>
    <t>Damage Details</t>
  </si>
  <si>
    <t>Variance ($)</t>
  </si>
  <si>
    <t xml:space="preserve"> Progress/ Payment</t>
  </si>
  <si>
    <t>Delivery Agent (DA)</t>
  </si>
  <si>
    <t>Delivery Agent (DA):</t>
  </si>
  <si>
    <t>Event ID</t>
  </si>
  <si>
    <t xml:space="preserve">Asset Type </t>
  </si>
  <si>
    <t xml:space="preserve">Unsealed Road </t>
  </si>
  <si>
    <t xml:space="preserve">Sealed Road </t>
  </si>
  <si>
    <t xml:space="preserve">Clearing and Earthworks </t>
  </si>
  <si>
    <t>Concrete</t>
  </si>
  <si>
    <t xml:space="preserve">Other </t>
  </si>
  <si>
    <t>ST1 Light formation grading</t>
  </si>
  <si>
    <t>ST2 Medium formation grading</t>
  </si>
  <si>
    <t>ST3 Heavy formation grading</t>
  </si>
  <si>
    <t>ST4 Gravel material supply</t>
  </si>
  <si>
    <t>ST5 Gravel resheeting</t>
  </si>
  <si>
    <t>ST6 In-situ stabilisation – including additional material as required</t>
  </si>
  <si>
    <t>ST7 Granular overlay – overlay with imported material (≤150mm)</t>
  </si>
  <si>
    <t>ST8 Reconstruct unbound granular pavement</t>
  </si>
  <si>
    <t>ST9 Patch repair – patch unbound pavement failure</t>
  </si>
  <si>
    <t>ST10 Pothole repair</t>
  </si>
  <si>
    <t>ST11 Heavy shoulder grading</t>
  </si>
  <si>
    <t>ST12 Shoulder reconstruction</t>
  </si>
  <si>
    <t>ST13 Asphalt</t>
  </si>
  <si>
    <t>ST14 Bulk excavate surplus material or debris and remove from site</t>
  </si>
  <si>
    <t>ST15 Bulk fill</t>
  </si>
  <si>
    <t>ST16 Rock protection</t>
  </si>
  <si>
    <t>ST17 Reshape table drain</t>
  </si>
  <si>
    <t>ST19 Replace roadside barriers</t>
  </si>
  <si>
    <t>ST20 Replace guide posts or markers</t>
  </si>
  <si>
    <t>ST21 Reconstruct reinforced concrete</t>
  </si>
  <si>
    <t>ST22 Repair drainage structure – excavate, repair and reinstate</t>
  </si>
  <si>
    <t>ST23 Replace Reinforced Concrete Box Culvert (RCBC)</t>
  </si>
  <si>
    <t>ST24 Replace concrete pipe</t>
  </si>
  <si>
    <t>ST18 Replace road signage</t>
  </si>
  <si>
    <t>Treatment Type</t>
  </si>
  <si>
    <t>Unit Rate ($)</t>
  </si>
  <si>
    <t>ST1</t>
  </si>
  <si>
    <t xml:space="preserve">Note: Only input in yellow cells, grey cells are autopopulated based on user input </t>
  </si>
  <si>
    <t>ST2</t>
  </si>
  <si>
    <t>ST3</t>
  </si>
  <si>
    <t>ST4</t>
  </si>
  <si>
    <t>ST5</t>
  </si>
  <si>
    <t>ST6</t>
  </si>
  <si>
    <t>ST7</t>
  </si>
  <si>
    <t>ST8</t>
  </si>
  <si>
    <t>ST9</t>
  </si>
  <si>
    <t>ST10</t>
  </si>
  <si>
    <t>ST11</t>
  </si>
  <si>
    <t>ST12</t>
  </si>
  <si>
    <t>ST13</t>
  </si>
  <si>
    <t>ST14</t>
  </si>
  <si>
    <t>ST15</t>
  </si>
  <si>
    <t>ST16</t>
  </si>
  <si>
    <t>ST17</t>
  </si>
  <si>
    <t>ST18</t>
  </si>
  <si>
    <t>ST19</t>
  </si>
  <si>
    <t>ST20</t>
  </si>
  <si>
    <t>ST21</t>
  </si>
  <si>
    <t>ST22</t>
  </si>
  <si>
    <t>ST23</t>
  </si>
  <si>
    <t>ST24</t>
  </si>
  <si>
    <t>OT1</t>
  </si>
  <si>
    <t>OT1 ‘Other’ – including structures, retaining items</t>
  </si>
  <si>
    <t>Claim Year</t>
  </si>
  <si>
    <t xml:space="preserve">Claim Type </t>
  </si>
  <si>
    <t>DRFA Eligible Event Name</t>
  </si>
  <si>
    <t>xyz floods</t>
  </si>
  <si>
    <t>AGRN08</t>
  </si>
  <si>
    <t>EGSC</t>
  </si>
  <si>
    <t>IR</t>
  </si>
  <si>
    <t>&lt;select claim type&gt;</t>
  </si>
  <si>
    <t xml:space="preserve">XY Floods </t>
  </si>
  <si>
    <t>VF-D-DEC</t>
  </si>
  <si>
    <t>FORM VF-B-RW</t>
  </si>
  <si>
    <t>FORM VF-A-EW</t>
  </si>
  <si>
    <t>FORM VF-C-MR</t>
  </si>
  <si>
    <t>Note: Only input in yellow cells, grey cells are autopopulated based on user input, data input from form B-RW autopopulates grey cells in form B2-CW</t>
  </si>
  <si>
    <t>Note: Form B2-CW must be accompanied by a form B-RW for its corresponding DRFA Eligible Disaster Event</t>
  </si>
  <si>
    <t>&lt;&lt;insert abbreviation, e.g. East Gippsland Shire Council = EGSC&gt;&gt;</t>
  </si>
  <si>
    <t>&lt;&lt;insert claim year in YY format, e.g. year 2018 is input as 18&gt;&gt;</t>
  </si>
  <si>
    <t>&lt;&lt;insert claim type e.g. IR = immediate reconstruction works; RW = EPA reconstruction works&gt;&gt;</t>
  </si>
  <si>
    <t>&lt;select asset type or input text&gt;</t>
  </si>
  <si>
    <t>&lt;select treatment type or input text&gt;</t>
  </si>
  <si>
    <t>&lt;select treatment ID or input text&gt;</t>
  </si>
  <si>
    <t xml:space="preserve">Emergency Works </t>
  </si>
  <si>
    <t>Reconstruction of Essential Public Assets</t>
  </si>
  <si>
    <t>Asset Sub-Category</t>
  </si>
  <si>
    <t>&lt;select asset category&gt;</t>
  </si>
  <si>
    <t>Transport Infrastructure</t>
  </si>
  <si>
    <t xml:space="preserve">Public Infrastructure </t>
  </si>
  <si>
    <t>Levees</t>
  </si>
  <si>
    <t>Roads</t>
  </si>
  <si>
    <t>Bridges</t>
  </si>
  <si>
    <t>Tunnels</t>
  </si>
  <si>
    <t>Culverts</t>
  </si>
  <si>
    <t xml:space="preserve">I hereby provide the claim as follows: </t>
  </si>
  <si>
    <t>&lt;insert claim value&gt;</t>
  </si>
  <si>
    <t xml:space="preserve">&lt;insert name of Local Government Area&gt; </t>
  </si>
  <si>
    <t>&lt;Insert Local Government Agency Name&gt;</t>
  </si>
  <si>
    <t>&lt;Name&gt;, &lt;Position&gt;, &lt;Phone&gt;, &lt;Email&gt;.</t>
  </si>
  <si>
    <t xml:space="preserve">Any requests for clarification regarding this claim can be directed to: </t>
  </si>
  <si>
    <t xml:space="preserve">I can confirm also that appropriate procurement policies have been applied, and subject to internal audit processes of: </t>
  </si>
  <si>
    <t xml:space="preserve"> &lt;insert AGRN number&gt;</t>
  </si>
  <si>
    <t xml:space="preserve">Name of Qualified Person </t>
  </si>
  <si>
    <t xml:space="preserve">Qualifications </t>
  </si>
  <si>
    <t xml:space="preserve">Summary of Experience </t>
  </si>
  <si>
    <t xml:space="preserve">Details of Qualified Professional Engaged to Conduct Damage Assessment </t>
  </si>
  <si>
    <t>Event ID (AGRN)</t>
  </si>
  <si>
    <t>&lt;&lt;insert AGRN number provided by Australian Government&gt;&gt;</t>
  </si>
  <si>
    <t>&lt;&lt;event name as defined in Australian Government notification&gt;&gt;</t>
  </si>
  <si>
    <t>Claim ID</t>
  </si>
  <si>
    <t>FORM VF-B2-CW</t>
  </si>
  <si>
    <t xml:space="preserve">Road Infrastructure </t>
  </si>
  <si>
    <t>Pedestrian Bridges</t>
  </si>
  <si>
    <t xml:space="preserve">Footpaths and Bike Lanes </t>
  </si>
  <si>
    <t>Public Hospitals</t>
  </si>
  <si>
    <t xml:space="preserve">Public Schools </t>
  </si>
  <si>
    <t xml:space="preserve">Public Housing </t>
  </si>
  <si>
    <t xml:space="preserve">Prisons/ Correctional Facilities </t>
  </si>
  <si>
    <t xml:space="preserve">Police, Fire and Emergency Services' Stations </t>
  </si>
  <si>
    <t xml:space="preserve">State/ Territory or Local Government Offices </t>
  </si>
  <si>
    <t xml:space="preserve">Stormwater Infrastructure </t>
  </si>
  <si>
    <t>Road Furniture and Delineation</t>
  </si>
  <si>
    <t xml:space="preserve">Drainage Structure </t>
  </si>
  <si>
    <t>&lt;&lt;insert reporting period e.g. Q1 2019&gt;&gt;</t>
  </si>
  <si>
    <t>&lt;&lt;auto-populated  
from Form B-RW, 
do not alter 
grey cells&gt;&gt;</t>
  </si>
  <si>
    <t xml:space="preserve">Smith Street </t>
  </si>
  <si>
    <t>123XYZ</t>
  </si>
  <si>
    <t>6m</t>
  </si>
  <si>
    <t>NA</t>
  </si>
  <si>
    <t>&lt;&lt;insert name of Delivery Agent e.g. local council, state agency or statutory agency name&gt;&gt;</t>
  </si>
  <si>
    <t>Photo AABBCC</t>
  </si>
  <si>
    <t>Total Actual Costs</t>
  </si>
  <si>
    <t>Q3 2019</t>
  </si>
  <si>
    <t>Flood XYZ</t>
  </si>
  <si>
    <t>Asset category</t>
  </si>
  <si>
    <t>End of worksheet</t>
  </si>
  <si>
    <t>e.g. insufficient estimates data, change in market rates etc</t>
  </si>
  <si>
    <t>Location of Event</t>
  </si>
  <si>
    <t>&lt;&lt;insert the location where the event occurred&gt;&gt;</t>
  </si>
  <si>
    <t>East Gippsland</t>
  </si>
  <si>
    <t>DRFA eligible event name</t>
  </si>
  <si>
    <t>Claim type</t>
  </si>
  <si>
    <t xml:space="preserve">Claim amount: </t>
  </si>
  <si>
    <t xml:space="preserve">Associated with works in: </t>
  </si>
  <si>
    <t>Victorian DRFA  emergency works claim form (VF-A-EW)</t>
  </si>
  <si>
    <t xml:space="preserve">Claim year </t>
  </si>
  <si>
    <t xml:space="preserve">DRFA eligible event name </t>
  </si>
  <si>
    <t>Location of event</t>
  </si>
  <si>
    <t>Asset name</t>
  </si>
  <si>
    <t>Asset type</t>
  </si>
  <si>
    <t>Photo reference(s)</t>
  </si>
  <si>
    <t>Latitude sStart coordinates</t>
  </si>
  <si>
    <t>Latitude end coordinates</t>
  </si>
  <si>
    <t>Longitude start coordinates</t>
  </si>
  <si>
    <t>Longitude end coordinates</t>
  </si>
  <si>
    <t>Damage overview</t>
  </si>
  <si>
    <t>Asset sub-category</t>
  </si>
  <si>
    <t xml:space="preserve">Asset capacity </t>
  </si>
  <si>
    <t xml:space="preserve">Asset layout </t>
  </si>
  <si>
    <t xml:space="preserve">Asset type </t>
  </si>
  <si>
    <t>Existing width</t>
  </si>
  <si>
    <t>Existing depth/height</t>
  </si>
  <si>
    <t>Latitude start coordinates</t>
  </si>
  <si>
    <t>Victorian DRFA reconstruction works claim form</t>
  </si>
  <si>
    <t>Asset type / category</t>
  </si>
  <si>
    <t>Damage description</t>
  </si>
  <si>
    <t>Treatment description</t>
  </si>
  <si>
    <t>Total actual cost ($)</t>
  </si>
  <si>
    <t>Total estimated cost ($)</t>
  </si>
  <si>
    <t>Reason for variance</t>
  </si>
  <si>
    <t xml:space="preserve">Claim type </t>
  </si>
  <si>
    <t>Victorian DRFA  completed reconstruction works claim form</t>
  </si>
  <si>
    <t xml:space="preserve">Up to period: </t>
  </si>
  <si>
    <t xml:space="preserve">DRFA eligible event name: </t>
  </si>
  <si>
    <t>Victorian DRFA reporting form (VF-C-MR)</t>
  </si>
  <si>
    <t>Value lodged</t>
  </si>
  <si>
    <t>Date lodged</t>
  </si>
  <si>
    <t>Valued approved</t>
  </si>
  <si>
    <t>Date approved</t>
  </si>
  <si>
    <t>Actual cost to date</t>
  </si>
  <si>
    <t>Date works completed</t>
  </si>
  <si>
    <t>Amount paid to date</t>
  </si>
  <si>
    <t>Progress of works (%)</t>
  </si>
  <si>
    <r>
      <rPr>
        <sz val="12"/>
        <color rgb="FFAF272F"/>
        <rFont val="Arial"/>
        <family val="2"/>
      </rPr>
      <t>&lt;For EPA reconstruction works only&gt; &lt;DELETE IF NOT REQUIRED&gt;</t>
    </r>
    <r>
      <rPr>
        <sz val="12"/>
        <rFont val="Arial"/>
        <family val="2"/>
      </rPr>
      <t xml:space="preserve">
I also wish to acknowledge that where the approved works are issued to the open market to for tenders, this will be done so in line with relevant procurement policies and processes which ensure the application of probity principles. Upon receipt of this market response, an update of this estimate will be provided to the Assessing Authority.</t>
    </r>
  </si>
  <si>
    <t xml:space="preserve">Victorian DRFA claim lodgement declaration form </t>
  </si>
  <si>
    <t xml:space="preserve">I certify that this claim is a true record of the works required to reconstruct the essential public assets, as defined in the Disaster Recovery Funding Arrangements 2018, damaged as a direct result of the eligible disaster event to their pre-disaster function.
I can also confirm that any funding will only be used for the approved scope, which has been assessed in accordance with Victoria’s Natural Disaster Claim and Eligibility Guidelines and the Australian Government's Disaster Recovery Funding Arrangements.
The photographic and other supporting evidence included in this claim is an accurate record of the pre-disaster and/or post-disaster event function and standard of the asset. This evidence supports that the damage being claimed is a direct result of the eligible disaster event. Where required by the Disaster Recovery Funding Arrangements 2018, I confirm that the pre-disaster condition assessment has been completed or assessed by a suitably qualified professional.
</t>
  </si>
  <si>
    <t>Claim approved for lodgement by:
(Approval must be by the CEO, CFO or equivalent)</t>
  </si>
  <si>
    <t>Claim assessed by</t>
  </si>
  <si>
    <t>Claim prepared by:</t>
  </si>
  <si>
    <t>Date</t>
  </si>
  <si>
    <t>Independent Technical Review Required?</t>
  </si>
  <si>
    <t>Yes/No</t>
  </si>
  <si>
    <t xml:space="preserve">Yes </t>
  </si>
  <si>
    <t>No</t>
  </si>
  <si>
    <t>Comments:</t>
  </si>
  <si>
    <t>Actual Cost Incurred ($)</t>
  </si>
  <si>
    <t>RW</t>
  </si>
  <si>
    <t>Total Estimated Cost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</si>
</sst>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quot;$&quot;#,##0.00"/>
    <numFmt numFmtId="44" formatCode="_-&quot;$&quot;* #,##0.00_-;\-&quot;$&quot;* #,##0.00_-;_-&quot;$&quot;* &quot;-&quot;??_-;_-@_-"/>
    <numFmt numFmtId="164" formatCode="###\°\ 00\'\ 00\'\'"/>
    <numFmt numFmtId="165" formatCode="&quot;$&quot;#,##0.00_);\(&quot;$&quot;#,##0.00\)"/>
    <numFmt numFmtId="166" formatCode="&quot;$&quot;#,##0;[Red]\(&quot;$&quot;#,##0\);&quot;-&quot;"/>
    <numFmt numFmtId="167" formatCode="0.0%"/>
    <numFmt numFmtId="168" formatCode="_-&quot;$&quot;* #,##0.0_-;\-&quot;$&quot;* #,##0.0_-;_-&quot;$&quot;* &quot;-&quot;?_-;_-@_-"/>
    <numFmt numFmtId="169" formatCode="[$-C09]dd\-mmm\-yy;@"/>
    <numFmt numFmtId="170" formatCode="&quot;$&quot;#,##0.00"/>
  </numFmts>
  <fonts count="52" x14ac:knownFonts="1">
    <font>
      <sz val="10"/>
      <name val="Arial"/>
      <family val="2"/>
    </font>
    <font>
      <b/>
      <sz val="14"/>
      <color theme="0"/>
      <name val="Calibri"/>
      <family val="2"/>
      <scheme val="minor"/>
    </font>
    <font>
      <sz val="14"/>
      <name val="Calibri"/>
      <family val="2"/>
      <scheme val="minor"/>
    </font>
    <font>
      <b/>
      <sz val="14"/>
      <name val="Calibri"/>
      <family val="2"/>
      <scheme val="minor"/>
    </font>
    <font>
      <b/>
      <sz val="16"/>
      <name val="Calibri"/>
      <family val="2"/>
      <scheme val="minor"/>
    </font>
    <font>
      <sz val="16"/>
      <name val="Calibri"/>
      <family val="2"/>
      <scheme val="minor"/>
    </font>
    <font>
      <sz val="10"/>
      <name val="Arial"/>
      <family val="2"/>
    </font>
    <font>
      <sz val="10"/>
      <name val="Arial Narrow"/>
      <family val="2"/>
    </font>
    <font>
      <sz val="12"/>
      <name val="Calibri"/>
      <family val="2"/>
      <scheme val="minor"/>
    </font>
    <font>
      <b/>
      <sz val="12"/>
      <name val="Calibri"/>
      <family val="2"/>
      <scheme val="minor"/>
    </font>
    <font>
      <sz val="14"/>
      <color theme="0"/>
      <name val="Calibri"/>
      <family val="2"/>
      <scheme val="minor"/>
    </font>
    <font>
      <b/>
      <sz val="16"/>
      <color theme="0"/>
      <name val="Calibri"/>
      <family val="2"/>
      <scheme val="minor"/>
    </font>
    <font>
      <sz val="16"/>
      <color theme="0"/>
      <name val="Calibri"/>
      <family val="2"/>
      <scheme val="minor"/>
    </font>
    <font>
      <sz val="20"/>
      <name val="Calibri"/>
      <family val="2"/>
      <scheme val="minor"/>
    </font>
    <font>
      <sz val="20"/>
      <color theme="0"/>
      <name val="Calibri"/>
      <family val="2"/>
      <scheme val="minor"/>
    </font>
    <font>
      <b/>
      <sz val="20"/>
      <color theme="0"/>
      <name val="Calibri"/>
      <family val="2"/>
      <scheme val="minor"/>
    </font>
    <font>
      <sz val="18"/>
      <name val="Calibri"/>
      <family val="2"/>
      <scheme val="minor"/>
    </font>
    <font>
      <sz val="18"/>
      <color theme="0"/>
      <name val="Calibri"/>
      <family val="2"/>
      <scheme val="minor"/>
    </font>
    <font>
      <b/>
      <sz val="18"/>
      <name val="Calibri"/>
      <family val="2"/>
      <scheme val="minor"/>
    </font>
    <font>
      <b/>
      <sz val="22"/>
      <name val="Calibri"/>
      <family val="2"/>
      <scheme val="minor"/>
    </font>
    <font>
      <sz val="12"/>
      <name val="Arial"/>
      <family val="2"/>
    </font>
    <font>
      <b/>
      <sz val="12"/>
      <name val="Arial"/>
      <family val="2"/>
    </font>
    <font>
      <b/>
      <sz val="16"/>
      <name val="Arial"/>
      <family val="2"/>
    </font>
    <font>
      <sz val="16"/>
      <name val="Arial"/>
      <family val="2"/>
    </font>
    <font>
      <sz val="9"/>
      <name val="Arial"/>
      <family val="2"/>
    </font>
    <font>
      <sz val="11"/>
      <name val="Arial"/>
      <family val="2"/>
    </font>
    <font>
      <b/>
      <sz val="14"/>
      <name val="Arial"/>
      <family val="2"/>
    </font>
    <font>
      <sz val="14"/>
      <name val="Arial"/>
      <family val="2"/>
    </font>
    <font>
      <b/>
      <sz val="14"/>
      <color theme="0"/>
      <name val="Arial"/>
      <family val="2"/>
    </font>
    <font>
      <sz val="14"/>
      <color rgb="FFFF0000"/>
      <name val="Arial"/>
      <family val="2"/>
    </font>
    <font>
      <b/>
      <sz val="12"/>
      <color theme="0"/>
      <name val="Arial"/>
      <family val="2"/>
    </font>
    <font>
      <sz val="14"/>
      <color theme="0"/>
      <name val="Arial"/>
      <family val="2"/>
    </font>
    <font>
      <sz val="20"/>
      <name val="Arial"/>
      <family val="2"/>
    </font>
    <font>
      <b/>
      <sz val="28"/>
      <name val="Arial"/>
      <family val="2"/>
    </font>
    <font>
      <sz val="28"/>
      <name val="Arial"/>
      <family val="2"/>
    </font>
    <font>
      <sz val="28"/>
      <color theme="0"/>
      <name val="Arial"/>
      <family val="2"/>
    </font>
    <font>
      <sz val="12"/>
      <name val="Arial Narrow"/>
      <family val="2"/>
    </font>
    <font>
      <b/>
      <sz val="20"/>
      <name val="Arial"/>
      <family val="2"/>
    </font>
    <font>
      <b/>
      <sz val="26"/>
      <name val="Calibri"/>
      <family val="2"/>
      <scheme val="minor"/>
    </font>
    <font>
      <sz val="10"/>
      <color theme="1"/>
      <name val="Arial"/>
      <family val="2"/>
    </font>
    <font>
      <b/>
      <sz val="16"/>
      <color theme="0"/>
      <name val="Arial"/>
      <family val="2"/>
    </font>
    <font>
      <b/>
      <sz val="10"/>
      <color theme="0"/>
      <name val="Arial"/>
      <family val="2"/>
    </font>
    <font>
      <sz val="9"/>
      <color theme="1"/>
      <name val="Arial"/>
      <family val="2"/>
    </font>
    <font>
      <sz val="12"/>
      <color theme="0" tint="-0.499984740745262"/>
      <name val="Arial"/>
      <family val="2"/>
    </font>
    <font>
      <sz val="11"/>
      <color theme="0" tint="-0.499984740745262"/>
      <name val="Arial"/>
      <family val="2"/>
    </font>
    <font>
      <sz val="12"/>
      <color rgb="FFAF272F"/>
      <name val="Arial"/>
      <family val="2"/>
    </font>
    <font>
      <sz val="12"/>
      <color rgb="FFD1333B"/>
      <name val="Arial"/>
      <family val="2"/>
    </font>
    <font>
      <b/>
      <sz val="28"/>
      <color rgb="FFD1333B"/>
      <name val="Arial"/>
      <family val="2"/>
    </font>
    <font>
      <b/>
      <sz val="28"/>
      <name val="Calibri"/>
      <family val="2"/>
      <scheme val="minor"/>
    </font>
    <font>
      <sz val="28"/>
      <name val="Calibri"/>
      <family val="2"/>
      <scheme val="minor"/>
    </font>
    <font>
      <sz val="28"/>
      <color theme="0"/>
      <name val="Calibri"/>
      <family val="2"/>
      <scheme val="minor"/>
    </font>
    <font>
      <b/>
      <sz val="20"/>
      <color rgb="FFD1333B"/>
      <name val="Arial"/>
      <family val="2"/>
    </font>
  </fonts>
  <fills count="16">
    <fill>
      <patternFill patternType="none"/>
    </fill>
    <fill>
      <patternFill patternType="gray125"/>
    </fill>
    <fill>
      <patternFill patternType="solid">
        <fgColor theme="0"/>
        <bgColor rgb="FF00FFFF"/>
      </patternFill>
    </fill>
    <fill>
      <patternFill patternType="solid">
        <fgColor rgb="FF002060"/>
        <bgColor indexed="64"/>
      </patternFill>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499984740745262"/>
        <bgColor indexed="64"/>
      </patternFill>
    </fill>
    <fill>
      <patternFill patternType="solid">
        <fgColor rgb="FFFFFF99"/>
        <bgColor indexed="64"/>
      </patternFill>
    </fill>
    <fill>
      <patternFill patternType="solid">
        <fgColor rgb="FF004EA8"/>
        <bgColor rgb="FF00FFFF"/>
      </patternFill>
    </fill>
    <fill>
      <patternFill patternType="solid">
        <fgColor rgb="FFE3EBF4"/>
        <bgColor indexed="64"/>
      </patternFill>
    </fill>
    <fill>
      <patternFill patternType="solid">
        <fgColor rgb="FFFEF9D2"/>
        <bgColor indexed="64"/>
      </patternFill>
    </fill>
    <fill>
      <patternFill patternType="solid">
        <fgColor rgb="FFE9E9E7"/>
        <bgColor indexed="64"/>
      </patternFill>
    </fill>
    <fill>
      <patternFill patternType="solid">
        <fgColor rgb="FFE9E9E7"/>
        <bgColor rgb="FF00FFFF"/>
      </patternFill>
    </fill>
    <fill>
      <patternFill patternType="solid">
        <fgColor rgb="FFFEF9D2"/>
        <bgColor rgb="FF00FFFF"/>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rgb="FFB2B2B2"/>
      </left>
      <right style="thin">
        <color rgb="FFB2B2B2"/>
      </right>
      <top style="thin">
        <color rgb="FFB2B2B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rgb="FFB2B2B2"/>
      </left>
      <right style="thin">
        <color rgb="FFB2B2B2"/>
      </right>
      <top/>
      <bottom style="thin">
        <color rgb="FFB2B2B2"/>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auto="1"/>
      </top>
      <bottom style="thin">
        <color theme="0" tint="-0.34998626667073579"/>
      </bottom>
      <diagonal/>
    </border>
    <border>
      <left style="thin">
        <color theme="0" tint="-0.34998626667073579"/>
      </left>
      <right style="thin">
        <color rgb="FFB2B2B2"/>
      </right>
      <top style="thin">
        <color rgb="FFB2B2B2"/>
      </top>
      <bottom style="thin">
        <color rgb="FFB2B2B2"/>
      </bottom>
      <diagonal/>
    </border>
    <border>
      <left style="thin">
        <color rgb="FFB2B2B2"/>
      </left>
      <right style="thin">
        <color theme="0" tint="-0.34998626667073579"/>
      </right>
      <top style="thin">
        <color rgb="FFB2B2B2"/>
      </top>
      <bottom style="thin">
        <color rgb="FFB2B2B2"/>
      </bottom>
      <diagonal/>
    </border>
    <border>
      <left style="thin">
        <color theme="0" tint="-0.34998626667073579"/>
      </left>
      <right style="thin">
        <color rgb="FFB2B2B2"/>
      </right>
      <top style="thin">
        <color rgb="FFB2B2B2"/>
      </top>
      <bottom style="thin">
        <color theme="0" tint="-0.34998626667073579"/>
      </bottom>
      <diagonal/>
    </border>
    <border>
      <left style="thin">
        <color rgb="FFB2B2B2"/>
      </left>
      <right style="thin">
        <color rgb="FFB2B2B2"/>
      </right>
      <top style="thin">
        <color rgb="FFB2B2B2"/>
      </top>
      <bottom style="thin">
        <color theme="0" tint="-0.34998626667073579"/>
      </bottom>
      <diagonal/>
    </border>
    <border>
      <left style="thin">
        <color rgb="FFB2B2B2"/>
      </left>
      <right style="thin">
        <color theme="0" tint="-0.34998626667073579"/>
      </right>
      <top style="thin">
        <color rgb="FFB2B2B2"/>
      </top>
      <bottom style="thin">
        <color theme="0" tint="-0.34998626667073579"/>
      </bottom>
      <diagonal/>
    </border>
    <border>
      <left style="thin">
        <color theme="0" tint="-0.34998626667073579"/>
      </left>
      <right style="thin">
        <color rgb="FFB2B2B2"/>
      </right>
      <top/>
      <bottom style="thin">
        <color rgb="FFB2B2B2"/>
      </bottom>
      <diagonal/>
    </border>
    <border>
      <left style="thin">
        <color rgb="FFB2B2B2"/>
      </left>
      <right style="thin">
        <color theme="0" tint="-0.34998626667073579"/>
      </right>
      <top/>
      <bottom style="thin">
        <color rgb="FFB2B2B2"/>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rgb="FFB2B2B2"/>
      </left>
      <right style="thin">
        <color theme="0" tint="-0.34998626667073579"/>
      </right>
      <top style="thin">
        <color theme="0" tint="-0.34998626667073579"/>
      </top>
      <bottom style="thin">
        <color rgb="FFB2B2B2"/>
      </bottom>
      <diagonal/>
    </border>
    <border>
      <left style="thin">
        <color rgb="FFB2B2B2"/>
      </left>
      <right style="thin">
        <color theme="0" tint="-0.34998626667073579"/>
      </right>
      <top style="thin">
        <color rgb="FFB2B2B2"/>
      </top>
      <bottom/>
      <diagonal/>
    </border>
    <border>
      <left style="thin">
        <color rgb="FFB2B2B2"/>
      </left>
      <right style="thin">
        <color theme="0" tint="-0.34998626667073579"/>
      </right>
      <top style="thin">
        <color theme="0" tint="-0.34998626667073579"/>
      </top>
      <bottom style="thin">
        <color theme="0" tint="-0.34998626667073579"/>
      </bottom>
      <diagonal/>
    </border>
    <border>
      <left/>
      <right/>
      <top style="thin">
        <color indexed="64"/>
      </top>
      <bottom style="thin">
        <color rgb="FFB2B2B2"/>
      </bottom>
      <diagonal/>
    </border>
    <border>
      <left/>
      <right/>
      <top/>
      <bottom style="thin">
        <color rgb="FFB2B2B2"/>
      </bottom>
      <diagonal/>
    </border>
    <border>
      <left/>
      <right/>
      <top style="thin">
        <color rgb="FFB2B2B2"/>
      </top>
      <bottom style="thin">
        <color rgb="FFB2B2B2"/>
      </bottom>
      <diagonal/>
    </border>
    <border>
      <left/>
      <right/>
      <top style="thin">
        <color rgb="FFB2B2B2"/>
      </top>
      <bottom/>
      <diagonal/>
    </border>
    <border>
      <left/>
      <right style="thin">
        <color rgb="FFB2B2B2"/>
      </right>
      <top style="thin">
        <color theme="0" tint="-0.34998626667073579"/>
      </top>
      <bottom/>
      <diagonal/>
    </border>
    <border>
      <left/>
      <right style="thin">
        <color rgb="FFB2B2B2"/>
      </right>
      <top/>
      <bottom/>
      <diagonal/>
    </border>
    <border>
      <left/>
      <right/>
      <top/>
      <bottom style="medium">
        <color indexed="64"/>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thin">
        <color theme="0" tint="-0.34998626667073579"/>
      </left>
      <right style="thin">
        <color theme="0" tint="-0.34998626667073579"/>
      </right>
      <top style="thin">
        <color rgb="FFB2B2B2"/>
      </top>
      <bottom style="thin">
        <color theme="0" tint="-0.34998626667073579"/>
      </bottom>
      <diagonal/>
    </border>
  </borders>
  <cellStyleXfs count="3">
    <xf numFmtId="0" fontId="0" fillId="0" borderId="0"/>
    <xf numFmtId="44" fontId="6" fillId="0" borderId="0" applyFont="0" applyFill="0" applyBorder="0" applyAlignment="0" applyProtection="0"/>
    <xf numFmtId="0" fontId="6" fillId="4" borderId="5" applyNumberFormat="0" applyFont="0" applyAlignment="0" applyProtection="0"/>
  </cellStyleXfs>
  <cellXfs count="359">
    <xf numFmtId="0" fontId="0" fillId="0" borderId="0" xfId="0"/>
    <xf numFmtId="0" fontId="2" fillId="0" borderId="0" xfId="0" applyFont="1"/>
    <xf numFmtId="0" fontId="5" fillId="0" borderId="0" xfId="0" applyFont="1"/>
    <xf numFmtId="0" fontId="7" fillId="0" borderId="0" xfId="0" applyFont="1" applyAlignment="1">
      <alignment wrapText="1"/>
    </xf>
    <xf numFmtId="0" fontId="7" fillId="0" borderId="0" xfId="0" applyFont="1" applyAlignment="1">
      <alignment horizontal="right" wrapText="1" indent="1"/>
    </xf>
    <xf numFmtId="0" fontId="8" fillId="6" borderId="0" xfId="0" applyFont="1" applyFill="1" applyAlignment="1">
      <alignment vertical="center" wrapText="1"/>
    </xf>
    <xf numFmtId="0" fontId="8" fillId="0" borderId="0" xfId="0" applyFont="1" applyAlignment="1">
      <alignment wrapText="1"/>
    </xf>
    <xf numFmtId="0" fontId="2" fillId="0" borderId="0" xfId="0" applyFont="1" applyFill="1"/>
    <xf numFmtId="0" fontId="10" fillId="0" borderId="0" xfId="0" applyFont="1" applyFill="1" applyAlignment="1">
      <alignment horizontal="center"/>
    </xf>
    <xf numFmtId="0" fontId="1" fillId="0" borderId="0" xfId="0" applyFont="1" applyFill="1"/>
    <xf numFmtId="0" fontId="10" fillId="7" borderId="0" xfId="0" applyFont="1" applyFill="1" applyAlignment="1">
      <alignment horizontal="center"/>
    </xf>
    <xf numFmtId="3" fontId="8" fillId="4" borderId="5" xfId="2" applyNumberFormat="1" applyFont="1" applyAlignment="1">
      <alignment horizontal="center"/>
    </xf>
    <xf numFmtId="0" fontId="8" fillId="0" borderId="0" xfId="0" applyFont="1"/>
    <xf numFmtId="0" fontId="5" fillId="6" borderId="0" xfId="0" applyFont="1" applyFill="1" applyAlignment="1">
      <alignment vertical="center" wrapText="1"/>
    </xf>
    <xf numFmtId="0" fontId="4" fillId="5" borderId="8" xfId="0" applyFont="1" applyFill="1" applyBorder="1" applyAlignment="1">
      <alignment vertical="center" wrapText="1"/>
    </xf>
    <xf numFmtId="0" fontId="5" fillId="0" borderId="0" xfId="0" applyFont="1" applyAlignment="1">
      <alignment wrapText="1"/>
    </xf>
    <xf numFmtId="0" fontId="12" fillId="7" borderId="0" xfId="0" applyFont="1" applyFill="1" applyAlignment="1">
      <alignment horizontal="center"/>
    </xf>
    <xf numFmtId="0" fontId="3" fillId="2" borderId="0" xfId="0" applyFont="1" applyFill="1"/>
    <xf numFmtId="0" fontId="13" fillId="0" borderId="0" xfId="0" applyFont="1"/>
    <xf numFmtId="0" fontId="14" fillId="7" borderId="0" xfId="0" applyFont="1" applyFill="1" applyAlignment="1">
      <alignment horizontal="center"/>
    </xf>
    <xf numFmtId="0" fontId="16" fillId="0" borderId="0" xfId="0" applyFont="1"/>
    <xf numFmtId="0" fontId="17" fillId="7" borderId="0" xfId="0" applyFont="1" applyFill="1" applyAlignment="1">
      <alignment horizontal="center"/>
    </xf>
    <xf numFmtId="0" fontId="7" fillId="0" borderId="0" xfId="0" applyFont="1" applyBorder="1" applyAlignment="1">
      <alignment wrapText="1"/>
    </xf>
    <xf numFmtId="0" fontId="20" fillId="0" borderId="0" xfId="0" applyFont="1" applyAlignment="1">
      <alignment wrapText="1"/>
    </xf>
    <xf numFmtId="3" fontId="20" fillId="4" borderId="5" xfId="2" applyNumberFormat="1" applyFont="1" applyAlignment="1">
      <alignment horizontal="center"/>
    </xf>
    <xf numFmtId="0" fontId="20" fillId="0" borderId="0" xfId="0" applyFont="1"/>
    <xf numFmtId="0" fontId="5" fillId="0" borderId="0" xfId="0" applyFont="1" applyAlignment="1">
      <alignment vertical="center"/>
    </xf>
    <xf numFmtId="0" fontId="12" fillId="7" borderId="0" xfId="0" applyFont="1" applyFill="1" applyAlignment="1">
      <alignment horizontal="center" vertical="center"/>
    </xf>
    <xf numFmtId="0" fontId="21" fillId="5" borderId="8" xfId="0" applyFont="1" applyFill="1" applyBorder="1" applyAlignment="1">
      <alignment vertical="center" wrapText="1"/>
    </xf>
    <xf numFmtId="0" fontId="20" fillId="6" borderId="0" xfId="0" applyFont="1" applyFill="1" applyAlignment="1">
      <alignment vertical="center" wrapText="1"/>
    </xf>
    <xf numFmtId="0" fontId="21" fillId="5" borderId="6" xfId="0" applyFont="1" applyFill="1" applyBorder="1" applyAlignment="1">
      <alignment horizontal="center" vertical="center" wrapText="1"/>
    </xf>
    <xf numFmtId="0" fontId="23" fillId="0" borderId="0" xfId="0" applyFont="1" applyAlignment="1">
      <alignment wrapText="1"/>
    </xf>
    <xf numFmtId="0" fontId="22" fillId="5" borderId="8" xfId="0" applyFont="1" applyFill="1" applyBorder="1" applyAlignment="1">
      <alignment vertical="center" wrapText="1"/>
    </xf>
    <xf numFmtId="0" fontId="23" fillId="6" borderId="0" xfId="0" applyFont="1" applyFill="1" applyAlignment="1">
      <alignment vertical="center" wrapText="1"/>
    </xf>
    <xf numFmtId="0" fontId="27" fillId="0" borderId="0" xfId="0" applyFont="1" applyAlignment="1">
      <alignment vertical="center"/>
    </xf>
    <xf numFmtId="0" fontId="27" fillId="0" borderId="0" xfId="0" applyFont="1"/>
    <xf numFmtId="0" fontId="28" fillId="3" borderId="0" xfId="0" applyFont="1" applyFill="1" applyAlignment="1">
      <alignment vertical="center"/>
    </xf>
    <xf numFmtId="0" fontId="27" fillId="0" borderId="0" xfId="0" applyFont="1" applyBorder="1" applyAlignment="1">
      <alignment horizontal="left" vertical="top"/>
    </xf>
    <xf numFmtId="0" fontId="27" fillId="0" borderId="0" xfId="0" applyFont="1" applyAlignment="1">
      <alignment horizontal="center" vertical="center"/>
    </xf>
    <xf numFmtId="0" fontId="26" fillId="3" borderId="0" xfId="0" applyFont="1" applyFill="1" applyAlignment="1">
      <alignment horizontal="left" vertical="center"/>
    </xf>
    <xf numFmtId="0" fontId="26" fillId="0" borderId="0" xfId="0" applyFont="1" applyFill="1" applyBorder="1" applyAlignment="1">
      <alignment horizontal="left" vertical="center"/>
    </xf>
    <xf numFmtId="0" fontId="27" fillId="0" borderId="0" xfId="0" applyFont="1" applyBorder="1"/>
    <xf numFmtId="0" fontId="30" fillId="3" borderId="0" xfId="0" applyFont="1" applyFill="1" applyAlignment="1">
      <alignment vertical="center"/>
    </xf>
    <xf numFmtId="0" fontId="20" fillId="0" borderId="0" xfId="0" applyFont="1" applyBorder="1" applyAlignment="1">
      <alignment horizontal="center"/>
    </xf>
    <xf numFmtId="0" fontId="20" fillId="0" borderId="0" xfId="0" applyFont="1" applyBorder="1"/>
    <xf numFmtId="0" fontId="22" fillId="2" borderId="0" xfId="0" applyFont="1" applyFill="1" applyAlignment="1">
      <alignment vertical="center"/>
    </xf>
    <xf numFmtId="0" fontId="23" fillId="0" borderId="0" xfId="0" applyFont="1" applyAlignment="1">
      <alignment vertical="center"/>
    </xf>
    <xf numFmtId="0" fontId="26" fillId="2" borderId="0" xfId="0" quotePrefix="1" applyFont="1" applyFill="1" applyBorder="1" applyAlignment="1">
      <alignment vertical="center"/>
    </xf>
    <xf numFmtId="0" fontId="31" fillId="7" borderId="0" xfId="0" applyFont="1" applyFill="1" applyAlignment="1">
      <alignment horizontal="center" vertical="center"/>
    </xf>
    <xf numFmtId="0" fontId="26" fillId="2" borderId="0" xfId="0" applyFont="1" applyFill="1" applyBorder="1" applyAlignment="1">
      <alignment vertical="center"/>
    </xf>
    <xf numFmtId="0" fontId="27" fillId="0" borderId="0" xfId="0" applyFont="1" applyBorder="1" applyAlignment="1">
      <alignment vertical="center"/>
    </xf>
    <xf numFmtId="0" fontId="32" fillId="0" borderId="0" xfId="0" applyFont="1" applyAlignment="1">
      <alignment vertical="center"/>
    </xf>
    <xf numFmtId="0" fontId="33" fillId="2" borderId="0" xfId="0" applyFont="1" applyFill="1" applyAlignment="1">
      <alignment vertical="center"/>
    </xf>
    <xf numFmtId="0" fontId="34" fillId="0" borderId="0" xfId="0" applyFont="1" applyAlignment="1">
      <alignment vertical="center"/>
    </xf>
    <xf numFmtId="0" fontId="35" fillId="7" borderId="0" xfId="0" applyFont="1" applyFill="1" applyAlignment="1">
      <alignment horizontal="center" vertical="center"/>
    </xf>
    <xf numFmtId="0" fontId="27" fillId="0" borderId="14" xfId="0" applyFont="1" applyBorder="1" applyAlignment="1">
      <alignment vertical="center"/>
    </xf>
    <xf numFmtId="0" fontId="26" fillId="2" borderId="14" xfId="0" applyFont="1" applyFill="1" applyBorder="1" applyAlignment="1">
      <alignment vertical="center"/>
    </xf>
    <xf numFmtId="0" fontId="26" fillId="2" borderId="19" xfId="0" applyFont="1" applyFill="1" applyBorder="1" applyAlignment="1">
      <alignment vertical="center"/>
    </xf>
    <xf numFmtId="0" fontId="26" fillId="2" borderId="14" xfId="0" quotePrefix="1" applyFont="1" applyFill="1" applyBorder="1" applyAlignment="1">
      <alignment vertical="center"/>
    </xf>
    <xf numFmtId="0" fontId="26" fillId="2" borderId="19" xfId="0" quotePrefix="1" applyFont="1" applyFill="1" applyBorder="1" applyAlignment="1">
      <alignment vertical="center" wrapText="1"/>
    </xf>
    <xf numFmtId="0" fontId="29" fillId="2" borderId="0" xfId="0" applyFont="1" applyFill="1" applyBorder="1" applyAlignment="1">
      <alignment horizontal="left" vertical="center"/>
    </xf>
    <xf numFmtId="0" fontId="29" fillId="2" borderId="0" xfId="0" applyFont="1" applyFill="1" applyBorder="1" applyAlignment="1">
      <alignment vertical="center"/>
    </xf>
    <xf numFmtId="0" fontId="29" fillId="2" borderId="14" xfId="0" applyFont="1" applyFill="1" applyBorder="1" applyAlignment="1">
      <alignment horizontal="left" vertical="center"/>
    </xf>
    <xf numFmtId="0" fontId="27" fillId="0" borderId="15" xfId="0" applyFont="1" applyBorder="1" applyAlignment="1">
      <alignment vertical="center"/>
    </xf>
    <xf numFmtId="0" fontId="27" fillId="0" borderId="17" xfId="0" applyFont="1" applyBorder="1" applyAlignment="1">
      <alignment vertical="center"/>
    </xf>
    <xf numFmtId="0" fontId="26" fillId="2" borderId="19" xfId="0" quotePrefix="1" applyFont="1" applyFill="1" applyBorder="1" applyAlignment="1">
      <alignment vertical="center"/>
    </xf>
    <xf numFmtId="0" fontId="27" fillId="0" borderId="19" xfId="0" applyFont="1" applyBorder="1" applyAlignment="1">
      <alignment vertical="center"/>
    </xf>
    <xf numFmtId="0" fontId="29" fillId="2" borderId="19" xfId="0" applyFont="1" applyFill="1" applyBorder="1" applyAlignment="1">
      <alignment vertical="center"/>
    </xf>
    <xf numFmtId="0" fontId="20" fillId="0" borderId="0" xfId="0" applyFont="1" applyFill="1" applyBorder="1" applyAlignment="1">
      <alignment horizontal="center"/>
    </xf>
    <xf numFmtId="0" fontId="20" fillId="0" borderId="0" xfId="0" applyFont="1" applyFill="1"/>
    <xf numFmtId="0" fontId="40" fillId="8" borderId="0" xfId="0" applyFont="1" applyFill="1" applyAlignment="1" applyProtection="1">
      <alignment horizontal="center"/>
    </xf>
    <xf numFmtId="0" fontId="40" fillId="0" borderId="0" xfId="0" applyFont="1" applyFill="1" applyAlignment="1" applyProtection="1">
      <alignment horizontal="center"/>
    </xf>
    <xf numFmtId="0" fontId="41" fillId="8" borderId="0" xfId="0" applyFont="1" applyFill="1" applyAlignment="1" applyProtection="1">
      <alignment horizontal="left" vertical="center"/>
    </xf>
    <xf numFmtId="0" fontId="41" fillId="0" borderId="0" xfId="0" applyFont="1" applyFill="1" applyAlignment="1" applyProtection="1">
      <alignment horizontal="left" vertical="center"/>
    </xf>
    <xf numFmtId="0" fontId="40" fillId="8" borderId="0" xfId="0" applyFont="1" applyFill="1" applyAlignment="1" applyProtection="1">
      <alignment horizontal="center" vertical="center"/>
    </xf>
    <xf numFmtId="3" fontId="39" fillId="9" borderId="42" xfId="0" applyNumberFormat="1" applyFont="1" applyFill="1" applyBorder="1" applyAlignment="1" applyProtection="1">
      <alignment horizontal="left" vertical="center"/>
      <protection locked="0"/>
    </xf>
    <xf numFmtId="0" fontId="20" fillId="0" borderId="0" xfId="0" applyFont="1" applyBorder="1" applyAlignment="1">
      <alignment vertical="center"/>
    </xf>
    <xf numFmtId="0" fontId="20" fillId="0" borderId="0" xfId="0" applyFont="1" applyBorder="1" applyAlignment="1">
      <alignment horizontal="left" vertical="center" indent="4"/>
    </xf>
    <xf numFmtId="0" fontId="20" fillId="0" borderId="0" xfId="0" applyFont="1" applyBorder="1" applyAlignment="1">
      <alignment horizontal="left" vertical="center" indent="8"/>
    </xf>
    <xf numFmtId="0" fontId="20" fillId="0" borderId="0" xfId="0" quotePrefix="1" applyFont="1" applyBorder="1" applyAlignment="1">
      <alignment horizontal="left" vertical="center" indent="4"/>
    </xf>
    <xf numFmtId="0" fontId="20" fillId="0" borderId="0" xfId="0" quotePrefix="1" applyFont="1" applyBorder="1" applyAlignment="1">
      <alignment vertical="center"/>
    </xf>
    <xf numFmtId="0" fontId="3" fillId="2" borderId="0" xfId="0" applyFont="1" applyFill="1" applyBorder="1" applyProtection="1"/>
    <xf numFmtId="0" fontId="1" fillId="2" borderId="0" xfId="0" applyFont="1" applyFill="1" applyBorder="1" applyProtection="1"/>
    <xf numFmtId="0" fontId="1" fillId="0" borderId="0" xfId="0" applyFont="1" applyFill="1" applyProtection="1"/>
    <xf numFmtId="0" fontId="7" fillId="0" borderId="0" xfId="0" applyFont="1" applyAlignment="1" applyProtection="1">
      <alignment wrapText="1"/>
    </xf>
    <xf numFmtId="0" fontId="11" fillId="2" borderId="0" xfId="0" applyFont="1" applyFill="1" applyBorder="1" applyAlignment="1" applyProtection="1">
      <alignment vertical="center"/>
    </xf>
    <xf numFmtId="0" fontId="11" fillId="2" borderId="14" xfId="0" applyFont="1" applyFill="1" applyBorder="1" applyProtection="1"/>
    <xf numFmtId="0" fontId="11" fillId="2" borderId="15" xfId="0" applyFont="1" applyFill="1" applyBorder="1" applyProtection="1"/>
    <xf numFmtId="0" fontId="11" fillId="2" borderId="0" xfId="0" applyFont="1" applyFill="1" applyBorder="1" applyProtection="1"/>
    <xf numFmtId="0" fontId="11" fillId="2" borderId="17" xfId="0" applyFont="1" applyFill="1" applyBorder="1" applyProtection="1"/>
    <xf numFmtId="0" fontId="11" fillId="2" borderId="19" xfId="0" applyFont="1" applyFill="1" applyBorder="1" applyProtection="1"/>
    <xf numFmtId="0" fontId="11" fillId="2" borderId="20" xfId="0" applyFont="1" applyFill="1" applyBorder="1" applyProtection="1"/>
    <xf numFmtId="0" fontId="3" fillId="2" borderId="0" xfId="0" applyFont="1" applyFill="1" applyProtection="1"/>
    <xf numFmtId="0" fontId="18" fillId="2" borderId="14" xfId="0" applyFont="1" applyFill="1" applyBorder="1" applyProtection="1"/>
    <xf numFmtId="0" fontId="18" fillId="2" borderId="0" xfId="0" applyFont="1" applyFill="1" applyBorder="1" applyProtection="1"/>
    <xf numFmtId="0" fontId="18" fillId="2" borderId="19" xfId="0" applyFont="1" applyFill="1" applyBorder="1" applyProtection="1"/>
    <xf numFmtId="3" fontId="7" fillId="0" borderId="0" xfId="2" applyNumberFormat="1" applyFont="1" applyFill="1" applyBorder="1" applyAlignment="1" applyProtection="1">
      <alignment horizontal="center" vertical="center"/>
    </xf>
    <xf numFmtId="0" fontId="0" fillId="0" borderId="0" xfId="0" applyProtection="1"/>
    <xf numFmtId="0" fontId="0" fillId="0" borderId="0" xfId="0" applyAlignment="1" applyProtection="1"/>
    <xf numFmtId="0" fontId="8" fillId="0" borderId="0" xfId="0" applyFont="1" applyAlignment="1" applyProtection="1">
      <alignment wrapText="1"/>
    </xf>
    <xf numFmtId="0" fontId="32" fillId="0" borderId="0" xfId="0" applyFont="1" applyAlignment="1" applyProtection="1">
      <alignment vertical="center"/>
    </xf>
    <xf numFmtId="0" fontId="0" fillId="0" borderId="0" xfId="0" applyFont="1" applyFill="1" applyAlignment="1" applyProtection="1"/>
    <xf numFmtId="0" fontId="0" fillId="0" borderId="0" xfId="0" applyFont="1" applyFill="1" applyAlignment="1" applyProtection="1">
      <alignment vertical="center"/>
    </xf>
    <xf numFmtId="0" fontId="42" fillId="0" borderId="0" xfId="0" applyFont="1" applyProtection="1"/>
    <xf numFmtId="0" fontId="24" fillId="0" borderId="0" xfId="0" applyFont="1" applyFill="1" applyAlignment="1" applyProtection="1"/>
    <xf numFmtId="0" fontId="24" fillId="0" borderId="0" xfId="0" applyFont="1" applyFill="1" applyBorder="1" applyAlignment="1" applyProtection="1"/>
    <xf numFmtId="0" fontId="24" fillId="0" borderId="0" xfId="0" applyFont="1" applyFill="1" applyBorder="1" applyAlignment="1" applyProtection="1">
      <alignment vertical="center"/>
    </xf>
    <xf numFmtId="0" fontId="42" fillId="0" borderId="0" xfId="0" applyFont="1" applyFill="1" applyProtection="1"/>
    <xf numFmtId="0" fontId="26" fillId="2" borderId="0" xfId="0" quotePrefix="1" applyFont="1" applyFill="1" applyBorder="1" applyAlignment="1">
      <alignment vertical="center" wrapText="1"/>
    </xf>
    <xf numFmtId="0" fontId="26" fillId="2" borderId="17" xfId="0" quotePrefix="1" applyFont="1" applyFill="1" applyBorder="1" applyAlignment="1">
      <alignment vertical="center" wrapText="1"/>
    </xf>
    <xf numFmtId="0" fontId="26" fillId="2" borderId="18" xfId="0" quotePrefix="1" applyFont="1" applyFill="1" applyBorder="1" applyAlignment="1">
      <alignment vertical="center" wrapText="1"/>
    </xf>
    <xf numFmtId="0" fontId="1" fillId="10" borderId="0" xfId="0" applyFont="1" applyFill="1" applyAlignment="1">
      <alignment vertical="center"/>
    </xf>
    <xf numFmtId="0" fontId="11" fillId="10" borderId="0" xfId="0" applyFont="1" applyFill="1" applyAlignment="1" applyProtection="1">
      <alignment vertical="center"/>
    </xf>
    <xf numFmtId="0" fontId="11" fillId="10" borderId="0" xfId="0" applyFont="1" applyFill="1" applyAlignment="1">
      <alignment vertical="center"/>
    </xf>
    <xf numFmtId="0" fontId="11" fillId="10" borderId="0" xfId="0" applyFont="1" applyFill="1"/>
    <xf numFmtId="0" fontId="15" fillId="10" borderId="0" xfId="0" applyFont="1" applyFill="1" applyAlignment="1" applyProtection="1">
      <alignment vertical="center"/>
    </xf>
    <xf numFmtId="0" fontId="1" fillId="10" borderId="0" xfId="0" applyFont="1" applyFill="1" applyAlignment="1" applyProtection="1">
      <alignment vertical="center"/>
    </xf>
    <xf numFmtId="0" fontId="15" fillId="10" borderId="0" xfId="0" applyFont="1" applyFill="1" applyProtection="1"/>
    <xf numFmtId="3" fontId="20" fillId="12" borderId="10" xfId="2" applyNumberFormat="1" applyFont="1" applyFill="1" applyBorder="1" applyAlignment="1" applyProtection="1">
      <alignment horizontal="center" vertical="center" wrapText="1"/>
      <protection locked="0"/>
    </xf>
    <xf numFmtId="3" fontId="20" fillId="12" borderId="10" xfId="2" applyNumberFormat="1" applyFont="1" applyFill="1" applyBorder="1" applyAlignment="1" applyProtection="1">
      <alignment horizontal="center" vertical="center"/>
      <protection locked="0"/>
    </xf>
    <xf numFmtId="164" fontId="20" fillId="12" borderId="10" xfId="2" applyNumberFormat="1" applyFont="1" applyFill="1" applyBorder="1" applyAlignment="1" applyProtection="1">
      <alignment horizontal="center" vertical="center"/>
      <protection locked="0"/>
    </xf>
    <xf numFmtId="3" fontId="20" fillId="12" borderId="10" xfId="2" applyNumberFormat="1" applyFont="1" applyFill="1" applyBorder="1" applyAlignment="1" applyProtection="1">
      <alignment horizontal="left" vertical="center"/>
      <protection locked="0"/>
    </xf>
    <xf numFmtId="44" fontId="20" fillId="12" borderId="10" xfId="1" applyFont="1" applyFill="1" applyBorder="1" applyAlignment="1" applyProtection="1">
      <alignment horizontal="center" vertical="center"/>
      <protection locked="0"/>
    </xf>
    <xf numFmtId="49" fontId="20" fillId="12" borderId="10" xfId="2" applyNumberFormat="1" applyFont="1" applyFill="1" applyBorder="1" applyAlignment="1" applyProtection="1">
      <alignment horizontal="center" vertical="center"/>
      <protection locked="0"/>
    </xf>
    <xf numFmtId="3" fontId="27" fillId="12" borderId="32" xfId="2" applyNumberFormat="1" applyFont="1" applyFill="1" applyBorder="1" applyAlignment="1" applyProtection="1">
      <alignment horizontal="center" vertical="center"/>
      <protection locked="0"/>
    </xf>
    <xf numFmtId="3" fontId="27" fillId="12" borderId="28" xfId="2" applyNumberFormat="1" applyFont="1" applyFill="1" applyBorder="1" applyAlignment="1" applyProtection="1">
      <alignment horizontal="center" vertical="center"/>
      <protection locked="0"/>
    </xf>
    <xf numFmtId="3" fontId="27" fillId="12" borderId="23" xfId="2" applyNumberFormat="1" applyFont="1" applyFill="1" applyBorder="1" applyAlignment="1" applyProtection="1">
      <alignment horizontal="center" vertical="center"/>
      <protection locked="0"/>
    </xf>
    <xf numFmtId="3" fontId="27" fillId="12" borderId="33" xfId="2" applyNumberFormat="1" applyFont="1" applyFill="1" applyBorder="1" applyAlignment="1" applyProtection="1">
      <alignment horizontal="center" vertical="center"/>
      <protection locked="0"/>
    </xf>
    <xf numFmtId="3" fontId="27" fillId="12" borderId="34" xfId="2" applyNumberFormat="1" applyFont="1" applyFill="1" applyBorder="1" applyAlignment="1" applyProtection="1">
      <alignment horizontal="center" vertical="center"/>
      <protection locked="0"/>
    </xf>
    <xf numFmtId="3" fontId="25" fillId="12" borderId="5" xfId="2" applyNumberFormat="1" applyFont="1" applyFill="1" applyAlignment="1" applyProtection="1">
      <alignment horizontal="center" vertical="center" wrapText="1"/>
      <protection locked="0"/>
    </xf>
    <xf numFmtId="3" fontId="20" fillId="12" borderId="12" xfId="2" applyNumberFormat="1" applyFont="1" applyFill="1" applyBorder="1" applyAlignment="1" applyProtection="1">
      <alignment horizontal="center" vertical="center"/>
      <protection locked="0"/>
    </xf>
    <xf numFmtId="164" fontId="20" fillId="12" borderId="12" xfId="2" applyNumberFormat="1" applyFont="1" applyFill="1" applyBorder="1" applyAlignment="1" applyProtection="1">
      <alignment horizontal="center" vertical="center"/>
      <protection locked="0"/>
    </xf>
    <xf numFmtId="1" fontId="25" fillId="12" borderId="5" xfId="2" applyNumberFormat="1" applyFont="1" applyFill="1" applyAlignment="1" applyProtection="1">
      <alignment horizontal="center" vertical="center" wrapText="1"/>
      <protection locked="0"/>
    </xf>
    <xf numFmtId="165" fontId="20" fillId="12" borderId="12" xfId="1" applyNumberFormat="1" applyFont="1" applyFill="1" applyBorder="1" applyAlignment="1" applyProtection="1">
      <alignment horizontal="center" vertical="center"/>
      <protection locked="0"/>
    </xf>
    <xf numFmtId="3" fontId="20" fillId="12" borderId="5" xfId="2" applyNumberFormat="1" applyFont="1" applyFill="1" applyAlignment="1" applyProtection="1">
      <alignment horizontal="center" vertical="center"/>
      <protection locked="0"/>
    </xf>
    <xf numFmtId="164" fontId="6" fillId="12" borderId="5" xfId="2" applyNumberFormat="1" applyFont="1" applyFill="1" applyAlignment="1" applyProtection="1">
      <alignment horizontal="center" vertical="center"/>
      <protection locked="0"/>
    </xf>
    <xf numFmtId="3" fontId="20" fillId="12" borderId="5" xfId="2" applyNumberFormat="1" applyFont="1" applyFill="1" applyAlignment="1" applyProtection="1">
      <alignment horizontal="left" vertical="center"/>
      <protection locked="0"/>
    </xf>
    <xf numFmtId="165" fontId="20" fillId="12" borderId="5" xfId="1" applyNumberFormat="1" applyFont="1" applyFill="1" applyBorder="1" applyAlignment="1" applyProtection="1">
      <alignment horizontal="center" vertical="center"/>
      <protection locked="0"/>
    </xf>
    <xf numFmtId="10" fontId="20" fillId="12" borderId="12" xfId="1" applyNumberFormat="1" applyFont="1" applyFill="1" applyBorder="1" applyAlignment="1" applyProtection="1">
      <alignment horizontal="center" vertical="center"/>
      <protection locked="0"/>
    </xf>
    <xf numFmtId="10" fontId="20" fillId="12" borderId="5" xfId="1" applyNumberFormat="1" applyFont="1" applyFill="1" applyBorder="1" applyAlignment="1" applyProtection="1">
      <alignment horizontal="center" vertical="center"/>
      <protection locked="0"/>
    </xf>
    <xf numFmtId="3" fontId="20" fillId="12" borderId="5" xfId="2" applyNumberFormat="1" applyFont="1" applyFill="1" applyAlignment="1" applyProtection="1">
      <alignment horizontal="center"/>
      <protection locked="0"/>
    </xf>
    <xf numFmtId="165" fontId="25" fillId="12" borderId="12" xfId="1" applyNumberFormat="1" applyFont="1" applyFill="1" applyBorder="1" applyAlignment="1" applyProtection="1">
      <alignment horizontal="center" vertical="center"/>
      <protection locked="0"/>
    </xf>
    <xf numFmtId="165" fontId="25" fillId="12" borderId="5" xfId="1" applyNumberFormat="1" applyFont="1" applyFill="1" applyBorder="1" applyAlignment="1" applyProtection="1">
      <alignment horizontal="center" vertical="center"/>
      <protection locked="0"/>
    </xf>
    <xf numFmtId="165" fontId="25" fillId="12" borderId="9" xfId="1" applyNumberFormat="1" applyFont="1" applyFill="1" applyBorder="1" applyAlignment="1" applyProtection="1">
      <alignment horizontal="center" vertical="center"/>
      <protection locked="0"/>
    </xf>
    <xf numFmtId="10" fontId="25" fillId="12" borderId="12" xfId="1" applyNumberFormat="1" applyFont="1" applyFill="1" applyBorder="1" applyAlignment="1" applyProtection="1">
      <alignment horizontal="center" vertical="center" wrapText="1"/>
      <protection locked="0"/>
    </xf>
    <xf numFmtId="3" fontId="25" fillId="12" borderId="5" xfId="2" applyNumberFormat="1" applyFont="1" applyFill="1" applyAlignment="1" applyProtection="1">
      <alignment horizontal="center"/>
      <protection locked="0"/>
    </xf>
    <xf numFmtId="10" fontId="25" fillId="12" borderId="5" xfId="1" applyNumberFormat="1" applyFont="1" applyFill="1" applyBorder="1" applyAlignment="1" applyProtection="1">
      <alignment horizontal="center" vertical="center"/>
      <protection locked="0"/>
    </xf>
    <xf numFmtId="3" fontId="7" fillId="12" borderId="27" xfId="2" applyNumberFormat="1" applyFont="1" applyFill="1" applyBorder="1" applyAlignment="1" applyProtection="1">
      <alignment horizontal="center" vertical="center"/>
      <protection locked="0"/>
    </xf>
    <xf numFmtId="3" fontId="7" fillId="12" borderId="12" xfId="2" applyNumberFormat="1" applyFont="1" applyFill="1" applyBorder="1" applyAlignment="1" applyProtection="1">
      <alignment horizontal="center" vertical="center"/>
      <protection locked="0"/>
    </xf>
    <xf numFmtId="170" fontId="7" fillId="12" borderId="12" xfId="2" applyNumberFormat="1" applyFont="1" applyFill="1" applyBorder="1" applyAlignment="1" applyProtection="1">
      <alignment horizontal="center" vertical="center"/>
      <protection locked="0"/>
    </xf>
    <xf numFmtId="169" fontId="7" fillId="12" borderId="12" xfId="2" applyNumberFormat="1" applyFont="1" applyFill="1" applyBorder="1" applyAlignment="1" applyProtection="1">
      <alignment horizontal="center" vertical="center"/>
      <protection locked="0"/>
    </xf>
    <xf numFmtId="44" fontId="7" fillId="12" borderId="12" xfId="2" applyNumberFormat="1" applyFont="1" applyFill="1" applyBorder="1" applyAlignment="1" applyProtection="1">
      <alignment horizontal="center" vertical="center"/>
      <protection locked="0"/>
    </xf>
    <xf numFmtId="168" fontId="7" fillId="12" borderId="12" xfId="2" applyNumberFormat="1" applyFont="1" applyFill="1" applyBorder="1" applyAlignment="1" applyProtection="1">
      <alignment horizontal="center" vertical="center"/>
      <protection locked="0"/>
    </xf>
    <xf numFmtId="3" fontId="7" fillId="12" borderId="22" xfId="2" applyNumberFormat="1" applyFont="1" applyFill="1" applyBorder="1" applyAlignment="1" applyProtection="1">
      <alignment horizontal="center" vertical="center"/>
      <protection locked="0"/>
    </xf>
    <xf numFmtId="3" fontId="7" fillId="12" borderId="5" xfId="2" applyNumberFormat="1" applyFont="1" applyFill="1" applyBorder="1" applyAlignment="1" applyProtection="1">
      <alignment horizontal="center" vertical="center"/>
      <protection locked="0"/>
    </xf>
    <xf numFmtId="170" fontId="7" fillId="12" borderId="5" xfId="2" applyNumberFormat="1" applyFont="1" applyFill="1" applyBorder="1" applyAlignment="1" applyProtection="1">
      <alignment horizontal="center" vertical="center"/>
      <protection locked="0"/>
    </xf>
    <xf numFmtId="169" fontId="7" fillId="12" borderId="5" xfId="2" applyNumberFormat="1" applyFont="1" applyFill="1" applyBorder="1" applyAlignment="1" applyProtection="1">
      <alignment horizontal="center" vertical="center"/>
      <protection locked="0"/>
    </xf>
    <xf numFmtId="44" fontId="7" fillId="12" borderId="5" xfId="2" applyNumberFormat="1" applyFont="1" applyFill="1" applyBorder="1" applyAlignment="1" applyProtection="1">
      <alignment horizontal="center" vertical="center"/>
      <protection locked="0"/>
    </xf>
    <xf numFmtId="168" fontId="7" fillId="12" borderId="5" xfId="2" applyNumberFormat="1" applyFont="1" applyFill="1" applyBorder="1" applyAlignment="1" applyProtection="1">
      <alignment horizontal="center" vertical="center"/>
      <protection locked="0"/>
    </xf>
    <xf numFmtId="3" fontId="7" fillId="12" borderId="24" xfId="2" applyNumberFormat="1" applyFont="1" applyFill="1" applyBorder="1" applyAlignment="1" applyProtection="1">
      <alignment horizontal="center" vertical="center"/>
      <protection locked="0"/>
    </xf>
    <xf numFmtId="3" fontId="7" fillId="12" borderId="25" xfId="2" applyNumberFormat="1" applyFont="1" applyFill="1" applyBorder="1" applyAlignment="1" applyProtection="1">
      <alignment horizontal="center" vertical="center"/>
      <protection locked="0"/>
    </xf>
    <xf numFmtId="170" fontId="7" fillId="12" borderId="25" xfId="2" applyNumberFormat="1" applyFont="1" applyFill="1" applyBorder="1" applyAlignment="1" applyProtection="1">
      <alignment horizontal="center" vertical="center"/>
      <protection locked="0"/>
    </xf>
    <xf numFmtId="169" fontId="7" fillId="12" borderId="25" xfId="2" applyNumberFormat="1" applyFont="1" applyFill="1" applyBorder="1" applyAlignment="1" applyProtection="1">
      <alignment horizontal="center" vertical="center"/>
      <protection locked="0"/>
    </xf>
    <xf numFmtId="44" fontId="7" fillId="12" borderId="25" xfId="2" applyNumberFormat="1" applyFont="1" applyFill="1" applyBorder="1" applyAlignment="1" applyProtection="1">
      <alignment horizontal="center" vertical="center"/>
      <protection locked="0"/>
    </xf>
    <xf numFmtId="168" fontId="7" fillId="12" borderId="25" xfId="2" applyNumberFormat="1" applyFont="1" applyFill="1" applyBorder="1" applyAlignment="1" applyProtection="1">
      <alignment horizontal="center" vertical="center"/>
      <protection locked="0"/>
    </xf>
    <xf numFmtId="169" fontId="7" fillId="12" borderId="21" xfId="2" applyNumberFormat="1" applyFont="1" applyFill="1" applyBorder="1" applyAlignment="1" applyProtection="1">
      <alignment horizontal="left" vertical="center"/>
      <protection locked="0"/>
    </xf>
    <xf numFmtId="169" fontId="7" fillId="12" borderId="19" xfId="2" applyNumberFormat="1" applyFont="1" applyFill="1" applyBorder="1" applyAlignment="1" applyProtection="1">
      <alignment horizontal="left" vertical="center"/>
      <protection locked="0"/>
    </xf>
    <xf numFmtId="0" fontId="9" fillId="13" borderId="10" xfId="0" applyFont="1" applyFill="1" applyBorder="1" applyAlignment="1" applyProtection="1">
      <alignment horizontal="center" vertical="center" wrapText="1"/>
    </xf>
    <xf numFmtId="167" fontId="7" fillId="13" borderId="28" xfId="1" applyNumberFormat="1" applyFont="1" applyFill="1" applyBorder="1" applyAlignment="1" applyProtection="1">
      <alignment horizontal="center" vertical="center"/>
    </xf>
    <xf numFmtId="167" fontId="7" fillId="13" borderId="23" xfId="1" applyNumberFormat="1" applyFont="1" applyFill="1" applyBorder="1" applyAlignment="1" applyProtection="1">
      <alignment horizontal="center" vertical="center"/>
    </xf>
    <xf numFmtId="167" fontId="7" fillId="13" borderId="26" xfId="1" applyNumberFormat="1" applyFont="1" applyFill="1" applyBorder="1" applyAlignment="1" applyProtection="1">
      <alignment horizontal="center" vertical="center"/>
    </xf>
    <xf numFmtId="44" fontId="9" fillId="13" borderId="10" xfId="1" applyFont="1" applyFill="1" applyBorder="1" applyAlignment="1" applyProtection="1">
      <alignment horizontal="center" vertical="center" wrapText="1"/>
    </xf>
    <xf numFmtId="165" fontId="25" fillId="14" borderId="12" xfId="1" applyNumberFormat="1" applyFont="1" applyFill="1" applyBorder="1" applyAlignment="1" applyProtection="1">
      <alignment horizontal="center" vertical="center"/>
    </xf>
    <xf numFmtId="166" fontId="25" fillId="14" borderId="12" xfId="1" applyNumberFormat="1" applyFont="1" applyFill="1" applyBorder="1" applyAlignment="1" applyProtection="1">
      <alignment horizontal="center" vertical="center"/>
    </xf>
    <xf numFmtId="3" fontId="25" fillId="14" borderId="12" xfId="2" applyNumberFormat="1" applyFont="1" applyFill="1" applyBorder="1" applyAlignment="1" applyProtection="1">
      <alignment horizontal="center" vertical="center"/>
    </xf>
    <xf numFmtId="3" fontId="25" fillId="14" borderId="12" xfId="2" applyNumberFormat="1" applyFont="1" applyFill="1" applyBorder="1" applyAlignment="1" applyProtection="1">
      <alignment horizontal="center" vertical="center" wrapText="1"/>
    </xf>
    <xf numFmtId="3" fontId="25" fillId="14" borderId="5" xfId="2" applyNumberFormat="1" applyFont="1" applyFill="1" applyAlignment="1" applyProtection="1">
      <alignment horizontal="center" vertical="center"/>
    </xf>
    <xf numFmtId="3" fontId="20" fillId="14" borderId="35" xfId="2" applyNumberFormat="1" applyFont="1" applyFill="1" applyBorder="1" applyAlignment="1" applyProtection="1">
      <alignment horizontal="center" vertical="center"/>
    </xf>
    <xf numFmtId="3" fontId="20" fillId="14" borderId="36" xfId="2" applyNumberFormat="1" applyFont="1" applyFill="1" applyBorder="1" applyAlignment="1" applyProtection="1">
      <alignment horizontal="center" vertical="center"/>
    </xf>
    <xf numFmtId="3" fontId="20" fillId="14" borderId="37" xfId="2" applyNumberFormat="1" applyFont="1" applyFill="1" applyBorder="1" applyAlignment="1" applyProtection="1">
      <alignment horizontal="center" vertical="center"/>
    </xf>
    <xf numFmtId="3" fontId="20" fillId="14" borderId="38" xfId="2" applyNumberFormat="1" applyFont="1" applyFill="1" applyBorder="1" applyAlignment="1" applyProtection="1">
      <alignment horizontal="center" vertical="center"/>
    </xf>
    <xf numFmtId="3" fontId="20" fillId="14" borderId="43" xfId="2" applyNumberFormat="1" applyFont="1" applyFill="1" applyBorder="1" applyAlignment="1" applyProtection="1">
      <alignment horizontal="center" vertical="center"/>
    </xf>
    <xf numFmtId="0" fontId="21" fillId="14" borderId="10" xfId="0" applyFont="1" applyFill="1" applyBorder="1" applyAlignment="1">
      <alignment horizontal="center" vertical="center" wrapText="1"/>
    </xf>
    <xf numFmtId="3" fontId="6" fillId="14" borderId="12" xfId="2" applyNumberFormat="1" applyFont="1" applyFill="1" applyBorder="1" applyAlignment="1">
      <alignment horizontal="center" vertical="center"/>
    </xf>
    <xf numFmtId="3" fontId="6" fillId="14" borderId="5" xfId="2" applyNumberFormat="1" applyFont="1" applyFill="1" applyAlignment="1">
      <alignment horizontal="center" vertical="center"/>
    </xf>
    <xf numFmtId="3" fontId="7" fillId="14" borderId="5" xfId="2" applyNumberFormat="1" applyFont="1" applyFill="1" applyAlignment="1">
      <alignment horizontal="center" vertical="center"/>
    </xf>
    <xf numFmtId="44" fontId="21" fillId="14" borderId="10" xfId="1" applyFont="1" applyFill="1" applyBorder="1" applyAlignment="1">
      <alignment horizontal="center" vertical="center" wrapText="1"/>
    </xf>
    <xf numFmtId="44" fontId="20" fillId="14" borderId="12" xfId="1" applyFont="1" applyFill="1" applyBorder="1" applyAlignment="1">
      <alignment horizontal="center" vertical="center"/>
    </xf>
    <xf numFmtId="44" fontId="20" fillId="14" borderId="5" xfId="1" applyFont="1" applyFill="1" applyBorder="1" applyAlignment="1">
      <alignment horizontal="center" vertical="center"/>
    </xf>
    <xf numFmtId="44" fontId="9" fillId="14" borderId="7" xfId="1" applyFont="1" applyFill="1" applyBorder="1" applyAlignment="1">
      <alignment horizontal="center" vertical="center" wrapText="1"/>
    </xf>
    <xf numFmtId="165" fontId="20" fillId="14" borderId="12" xfId="1" applyNumberFormat="1" applyFont="1" applyFill="1" applyBorder="1" applyAlignment="1">
      <alignment horizontal="center" vertical="center"/>
    </xf>
    <xf numFmtId="165" fontId="20" fillId="14" borderId="5" xfId="1" applyNumberFormat="1" applyFont="1" applyFill="1" applyBorder="1" applyAlignment="1">
      <alignment horizontal="center" vertical="center"/>
    </xf>
    <xf numFmtId="0" fontId="21" fillId="14" borderId="14" xfId="0" applyFont="1" applyFill="1" applyBorder="1" applyAlignment="1">
      <alignment vertical="center" wrapText="1"/>
    </xf>
    <xf numFmtId="0" fontId="21" fillId="14" borderId="41" xfId="0" applyFont="1" applyFill="1" applyBorder="1" applyAlignment="1">
      <alignment vertical="center" wrapText="1"/>
    </xf>
    <xf numFmtId="0" fontId="21" fillId="14" borderId="10" xfId="0" applyFont="1" applyFill="1" applyBorder="1" applyAlignment="1" applyProtection="1">
      <alignment horizontal="center" vertical="center" wrapText="1"/>
    </xf>
    <xf numFmtId="44" fontId="21" fillId="14" borderId="10" xfId="1" applyFont="1" applyFill="1" applyBorder="1" applyAlignment="1" applyProtection="1">
      <alignment horizontal="center" vertical="center" wrapText="1"/>
    </xf>
    <xf numFmtId="3" fontId="20" fillId="14" borderId="10" xfId="2" applyNumberFormat="1" applyFont="1" applyFill="1" applyBorder="1" applyAlignment="1" applyProtection="1">
      <alignment horizontal="center" vertical="center"/>
    </xf>
    <xf numFmtId="3" fontId="6" fillId="14" borderId="10" xfId="2" applyNumberFormat="1" applyFont="1" applyFill="1" applyBorder="1" applyAlignment="1" applyProtection="1">
      <alignment horizontal="center" vertical="center"/>
    </xf>
    <xf numFmtId="44" fontId="36" fillId="14" borderId="31" xfId="0" applyNumberFormat="1" applyFont="1" applyFill="1" applyBorder="1" applyAlignment="1" applyProtection="1">
      <alignment horizontal="left" vertical="center" wrapText="1"/>
    </xf>
    <xf numFmtId="0" fontId="7" fillId="14" borderId="0" xfId="0" applyFont="1" applyFill="1" applyAlignment="1" applyProtection="1">
      <alignment horizontal="right" wrapText="1" indent="1"/>
    </xf>
    <xf numFmtId="0" fontId="46" fillId="2" borderId="13" xfId="0" applyFont="1" applyFill="1" applyBorder="1" applyAlignment="1" applyProtection="1">
      <alignment horizontal="left"/>
    </xf>
    <xf numFmtId="0" fontId="46" fillId="2" borderId="16" xfId="0" applyFont="1" applyFill="1" applyBorder="1" applyProtection="1"/>
    <xf numFmtId="0" fontId="46" fillId="2" borderId="16" xfId="0" applyFont="1" applyFill="1" applyBorder="1" applyAlignment="1" applyProtection="1">
      <alignment horizontal="left"/>
    </xf>
    <xf numFmtId="0" fontId="46" fillId="2" borderId="18" xfId="0" applyFont="1" applyFill="1" applyBorder="1" applyProtection="1"/>
    <xf numFmtId="0" fontId="47" fillId="0" borderId="0" xfId="0" applyFont="1" applyAlignment="1">
      <alignment vertical="center"/>
    </xf>
    <xf numFmtId="0" fontId="46" fillId="2" borderId="13" xfId="0" applyFont="1" applyFill="1" applyBorder="1" applyAlignment="1">
      <alignment horizontal="left" vertical="center"/>
    </xf>
    <xf numFmtId="0" fontId="46" fillId="2" borderId="16" xfId="0" applyFont="1" applyFill="1" applyBorder="1" applyAlignment="1">
      <alignment vertical="center"/>
    </xf>
    <xf numFmtId="0" fontId="46" fillId="2" borderId="16" xfId="0" applyFont="1" applyFill="1" applyBorder="1" applyAlignment="1">
      <alignment horizontal="left" vertical="center"/>
    </xf>
    <xf numFmtId="0" fontId="46" fillId="2" borderId="19" xfId="0" applyFont="1" applyFill="1" applyBorder="1" applyAlignment="1">
      <alignment vertical="center"/>
    </xf>
    <xf numFmtId="0" fontId="37" fillId="2" borderId="0" xfId="0" applyFont="1" applyFill="1" applyAlignment="1" applyProtection="1">
      <alignment vertical="center"/>
    </xf>
    <xf numFmtId="0" fontId="37" fillId="2" borderId="1" xfId="0" applyFont="1" applyFill="1" applyBorder="1" applyAlignment="1" applyProtection="1">
      <alignment horizontal="center" vertical="center"/>
    </xf>
    <xf numFmtId="0" fontId="0" fillId="0" borderId="0" xfId="0" applyFont="1" applyProtection="1"/>
    <xf numFmtId="0" fontId="22" fillId="2" borderId="0" xfId="0" applyFont="1" applyFill="1" applyProtection="1"/>
    <xf numFmtId="0" fontId="23" fillId="0" borderId="0" xfId="0" applyFont="1"/>
    <xf numFmtId="0" fontId="0" fillId="0" borderId="0" xfId="0" applyFont="1"/>
    <xf numFmtId="0" fontId="46" fillId="2" borderId="13" xfId="0" applyFont="1" applyFill="1" applyBorder="1" applyProtection="1"/>
    <xf numFmtId="0" fontId="0" fillId="0" borderId="14" xfId="0" applyFont="1" applyBorder="1" applyAlignment="1" applyProtection="1">
      <alignment wrapText="1"/>
    </xf>
    <xf numFmtId="0" fontId="26" fillId="2" borderId="14" xfId="0" applyFont="1" applyFill="1" applyBorder="1" applyProtection="1"/>
    <xf numFmtId="0" fontId="26" fillId="2" borderId="15" xfId="0" applyFont="1" applyFill="1" applyBorder="1" applyProtection="1"/>
    <xf numFmtId="0" fontId="0" fillId="0" borderId="0" xfId="0" applyFont="1" applyBorder="1" applyAlignment="1" applyProtection="1">
      <alignment wrapText="1"/>
    </xf>
    <xf numFmtId="0" fontId="26" fillId="2" borderId="0" xfId="0" applyFont="1" applyFill="1" applyBorder="1" applyProtection="1"/>
    <xf numFmtId="0" fontId="26" fillId="2" borderId="17" xfId="0" applyFont="1" applyFill="1" applyBorder="1" applyProtection="1"/>
    <xf numFmtId="0" fontId="0" fillId="0" borderId="19" xfId="0" applyFont="1" applyBorder="1" applyAlignment="1" applyProtection="1">
      <alignment wrapText="1"/>
    </xf>
    <xf numFmtId="0" fontId="26" fillId="2" borderId="19" xfId="0" applyFont="1" applyFill="1" applyBorder="1" applyProtection="1"/>
    <xf numFmtId="0" fontId="26" fillId="2" borderId="20" xfId="0" applyFont="1" applyFill="1" applyBorder="1" applyProtection="1"/>
    <xf numFmtId="0" fontId="28" fillId="0" borderId="0" xfId="0" applyFont="1" applyFill="1" applyProtection="1"/>
    <xf numFmtId="0" fontId="28" fillId="10" borderId="0" xfId="0" applyFont="1" applyFill="1" applyAlignment="1">
      <alignment vertical="center"/>
    </xf>
    <xf numFmtId="0" fontId="40" fillId="10" borderId="0" xfId="0" applyFont="1" applyFill="1"/>
    <xf numFmtId="0" fontId="40" fillId="10" borderId="0" xfId="0" applyFont="1" applyFill="1" applyProtection="1"/>
    <xf numFmtId="0" fontId="21" fillId="13" borderId="10" xfId="0" applyFont="1" applyFill="1" applyBorder="1" applyAlignment="1" applyProtection="1">
      <alignment horizontal="center" vertical="center" wrapText="1"/>
    </xf>
    <xf numFmtId="0" fontId="26" fillId="2" borderId="0" xfId="0" applyFont="1" applyFill="1" applyProtection="1"/>
    <xf numFmtId="0" fontId="33" fillId="2" borderId="0" xfId="0" applyFont="1" applyFill="1" applyAlignment="1" applyProtection="1">
      <alignment vertical="center"/>
    </xf>
    <xf numFmtId="0" fontId="48" fillId="2" borderId="0" xfId="0" applyFont="1" applyFill="1" applyAlignment="1" applyProtection="1">
      <alignment vertical="center"/>
    </xf>
    <xf numFmtId="0" fontId="49" fillId="0" borderId="0" xfId="0" applyFont="1" applyAlignment="1">
      <alignment vertical="center"/>
    </xf>
    <xf numFmtId="0" fontId="50" fillId="7" borderId="0" xfId="0" applyFont="1" applyFill="1" applyAlignment="1">
      <alignment horizontal="center" vertical="center"/>
    </xf>
    <xf numFmtId="0" fontId="26" fillId="2" borderId="16" xfId="0" quotePrefix="1" applyFont="1" applyFill="1" applyBorder="1" applyAlignment="1" applyProtection="1">
      <alignment horizontal="left"/>
    </xf>
    <xf numFmtId="0" fontId="26" fillId="2" borderId="0" xfId="0" quotePrefix="1" applyFont="1" applyFill="1" applyBorder="1" applyAlignment="1" applyProtection="1">
      <alignment horizontal="left"/>
    </xf>
    <xf numFmtId="0" fontId="26" fillId="2" borderId="17" xfId="0" quotePrefix="1" applyFont="1" applyFill="1" applyBorder="1" applyAlignment="1" applyProtection="1">
      <alignment horizontal="left"/>
    </xf>
    <xf numFmtId="0" fontId="26" fillId="2" borderId="16" xfId="0" applyFont="1" applyFill="1" applyBorder="1" applyAlignment="1" applyProtection="1">
      <alignment horizontal="left"/>
    </xf>
    <xf numFmtId="0" fontId="26" fillId="2" borderId="0" xfId="0" applyFont="1" applyFill="1" applyBorder="1" applyAlignment="1" applyProtection="1">
      <alignment horizontal="left"/>
    </xf>
    <xf numFmtId="0" fontId="26" fillId="2" borderId="17" xfId="0" applyFont="1" applyFill="1" applyBorder="1" applyAlignment="1" applyProtection="1">
      <alignment horizontal="left"/>
    </xf>
    <xf numFmtId="0" fontId="51" fillId="0" borderId="0" xfId="0" applyFont="1" applyAlignment="1" applyProtection="1">
      <alignment vertical="center"/>
    </xf>
    <xf numFmtId="0" fontId="1" fillId="10" borderId="17" xfId="0" applyFont="1" applyFill="1" applyBorder="1" applyAlignment="1" applyProtection="1">
      <alignment horizontal="left" vertical="center"/>
    </xf>
    <xf numFmtId="0" fontId="1" fillId="10" borderId="16" xfId="0" applyFont="1" applyFill="1" applyBorder="1" applyAlignment="1" applyProtection="1">
      <alignment horizontal="left" vertical="center" wrapText="1"/>
    </xf>
    <xf numFmtId="0" fontId="26" fillId="2" borderId="16" xfId="0" quotePrefix="1" applyFont="1" applyFill="1" applyBorder="1" applyAlignment="1">
      <alignment horizontal="left" vertical="center"/>
    </xf>
    <xf numFmtId="0" fontId="26" fillId="2" borderId="0" xfId="0" quotePrefix="1" applyFont="1" applyFill="1" applyBorder="1" applyAlignment="1">
      <alignment horizontal="left" vertical="center"/>
    </xf>
    <xf numFmtId="0" fontId="21" fillId="14" borderId="10" xfId="0" applyFont="1" applyFill="1" applyBorder="1" applyAlignment="1">
      <alignment horizontal="center" vertical="center" wrapText="1"/>
    </xf>
    <xf numFmtId="165" fontId="25" fillId="14" borderId="10" xfId="0" applyNumberFormat="1" applyFont="1" applyFill="1" applyBorder="1" applyProtection="1"/>
    <xf numFmtId="165" fontId="25" fillId="14" borderId="11" xfId="0" applyNumberFormat="1" applyFont="1" applyFill="1" applyBorder="1" applyProtection="1"/>
    <xf numFmtId="0" fontId="26" fillId="2" borderId="16" xfId="0" quotePrefix="1" applyFont="1" applyFill="1" applyBorder="1" applyAlignment="1">
      <alignment vertical="center"/>
    </xf>
    <xf numFmtId="0" fontId="26" fillId="2" borderId="13" xfId="0" quotePrefix="1" applyFont="1" applyFill="1" applyBorder="1" applyAlignment="1">
      <alignment vertical="center"/>
    </xf>
    <xf numFmtId="0" fontId="33" fillId="2" borderId="0" xfId="0" applyFont="1" applyFill="1" applyBorder="1" applyAlignment="1">
      <alignment horizontal="center" vertical="center"/>
    </xf>
    <xf numFmtId="44" fontId="9" fillId="14" borderId="7" xfId="1" applyFont="1" applyFill="1" applyBorder="1" applyAlignment="1" applyProtection="1">
      <alignment horizontal="center" vertical="center" wrapText="1"/>
    </xf>
    <xf numFmtId="1" fontId="25" fillId="15" borderId="5" xfId="2" applyNumberFormat="1" applyFont="1" applyFill="1" applyAlignment="1" applyProtection="1">
      <alignment horizontal="center" vertical="center" wrapText="1"/>
      <protection locked="0"/>
    </xf>
    <xf numFmtId="7" fontId="20" fillId="12" borderId="12" xfId="1" applyNumberFormat="1" applyFont="1" applyFill="1" applyBorder="1" applyAlignment="1" applyProtection="1">
      <alignment horizontal="center" vertical="center"/>
      <protection locked="0"/>
    </xf>
    <xf numFmtId="0" fontId="37" fillId="2" borderId="10" xfId="0" applyFont="1" applyFill="1" applyBorder="1" applyAlignment="1" applyProtection="1">
      <alignment horizontal="center" vertical="center"/>
    </xf>
    <xf numFmtId="0" fontId="20" fillId="11" borderId="10" xfId="0" applyFont="1" applyFill="1" applyBorder="1" applyAlignment="1" applyProtection="1">
      <alignment horizontal="left" vertical="center"/>
    </xf>
    <xf numFmtId="0" fontId="1" fillId="10" borderId="13" xfId="0" applyFont="1" applyFill="1" applyBorder="1" applyAlignment="1" applyProtection="1">
      <alignment horizontal="left" vertical="center"/>
    </xf>
    <xf numFmtId="0" fontId="1" fillId="10" borderId="15" xfId="0" applyFont="1" applyFill="1" applyBorder="1" applyAlignment="1" applyProtection="1">
      <alignment horizontal="left" vertical="center"/>
    </xf>
    <xf numFmtId="0" fontId="20" fillId="0" borderId="10" xfId="0" applyFont="1" applyFill="1" applyBorder="1" applyAlignment="1" applyProtection="1">
      <alignment horizontal="left" vertical="center"/>
    </xf>
    <xf numFmtId="0" fontId="30" fillId="0" borderId="29" xfId="0" applyFont="1" applyFill="1" applyBorder="1" applyAlignment="1" applyProtection="1">
      <alignment horizontal="center" vertical="center"/>
    </xf>
    <xf numFmtId="0" fontId="30" fillId="0" borderId="30" xfId="0" applyFont="1" applyFill="1" applyBorder="1" applyAlignment="1" applyProtection="1">
      <alignment horizontal="center" vertical="center"/>
    </xf>
    <xf numFmtId="0" fontId="30" fillId="0" borderId="11" xfId="0" applyFont="1" applyFill="1" applyBorder="1" applyAlignment="1" applyProtection="1">
      <alignment horizontal="center" vertical="center"/>
    </xf>
    <xf numFmtId="0" fontId="37" fillId="2" borderId="29" xfId="0" applyFont="1" applyFill="1" applyBorder="1" applyAlignment="1" applyProtection="1">
      <alignment horizontal="left" vertical="center"/>
    </xf>
    <xf numFmtId="0" fontId="37" fillId="2" borderId="30" xfId="0" applyFont="1" applyFill="1" applyBorder="1" applyAlignment="1" applyProtection="1">
      <alignment horizontal="left" vertical="center"/>
    </xf>
    <xf numFmtId="0" fontId="37" fillId="2" borderId="11" xfId="0" applyFont="1" applyFill="1" applyBorder="1" applyAlignment="1" applyProtection="1">
      <alignment horizontal="left" vertical="center"/>
    </xf>
    <xf numFmtId="0" fontId="27" fillId="0" borderId="29" xfId="0" applyFont="1" applyBorder="1" applyAlignment="1" applyProtection="1">
      <alignment horizontal="center" vertical="center"/>
    </xf>
    <xf numFmtId="0" fontId="27" fillId="0" borderId="30" xfId="0" applyFont="1" applyBorder="1" applyAlignment="1" applyProtection="1">
      <alignment horizontal="center" vertical="center"/>
    </xf>
    <xf numFmtId="0" fontId="27" fillId="0" borderId="11" xfId="0" applyFont="1" applyBorder="1" applyAlignment="1" applyProtection="1">
      <alignment horizontal="center" vertical="center"/>
    </xf>
    <xf numFmtId="0" fontId="43" fillId="12" borderId="10" xfId="0" applyFont="1" applyFill="1" applyBorder="1" applyAlignment="1" applyProtection="1">
      <alignment horizontal="left" vertical="center"/>
      <protection locked="0"/>
    </xf>
    <xf numFmtId="0" fontId="20" fillId="12" borderId="10" xfId="0" applyFont="1" applyFill="1" applyBorder="1" applyAlignment="1" applyProtection="1">
      <alignment horizontal="left" vertical="center"/>
      <protection locked="0"/>
    </xf>
    <xf numFmtId="0" fontId="20" fillId="0" borderId="29" xfId="0" applyFont="1" applyFill="1" applyBorder="1" applyAlignment="1" applyProtection="1">
      <alignment horizontal="left" vertical="center"/>
    </xf>
    <xf numFmtId="0" fontId="20" fillId="0" borderId="30" xfId="0" applyFont="1" applyFill="1" applyBorder="1" applyAlignment="1" applyProtection="1">
      <alignment horizontal="left" vertical="center"/>
    </xf>
    <xf numFmtId="0" fontId="20" fillId="0" borderId="11" xfId="0" applyFont="1" applyFill="1" applyBorder="1" applyAlignment="1" applyProtection="1">
      <alignment horizontal="left" vertical="center"/>
    </xf>
    <xf numFmtId="0" fontId="20" fillId="0" borderId="10" xfId="0" applyFont="1" applyFill="1" applyBorder="1" applyAlignment="1" applyProtection="1">
      <alignment horizontal="center" vertical="center"/>
    </xf>
    <xf numFmtId="0" fontId="20" fillId="0" borderId="10" xfId="0" applyFont="1" applyFill="1" applyBorder="1" applyAlignment="1" applyProtection="1">
      <alignment horizontal="left" vertical="center" wrapText="1"/>
    </xf>
    <xf numFmtId="0" fontId="26" fillId="0" borderId="10" xfId="0" applyFont="1" applyFill="1" applyBorder="1" applyAlignment="1" applyProtection="1">
      <alignment horizontal="left" vertical="center"/>
    </xf>
    <xf numFmtId="0" fontId="20" fillId="11" borderId="10" xfId="0" applyFont="1" applyFill="1" applyBorder="1" applyAlignment="1" applyProtection="1">
      <alignment horizontal="left" vertical="center" wrapText="1"/>
    </xf>
    <xf numFmtId="0" fontId="44" fillId="12" borderId="10" xfId="0" applyFont="1" applyFill="1" applyBorder="1" applyAlignment="1" applyProtection="1">
      <alignment horizontal="center" vertical="center" wrapText="1"/>
      <protection locked="0"/>
    </xf>
    <xf numFmtId="0" fontId="1" fillId="10" borderId="29" xfId="0" applyFont="1" applyFill="1" applyBorder="1" applyAlignment="1" applyProtection="1">
      <alignment horizontal="left" vertical="center" wrapText="1"/>
    </xf>
    <xf numFmtId="0" fontId="1" fillId="10" borderId="30" xfId="0" applyFont="1" applyFill="1" applyBorder="1" applyAlignment="1" applyProtection="1">
      <alignment horizontal="left" vertical="center" wrapText="1"/>
    </xf>
    <xf numFmtId="0" fontId="1" fillId="10" borderId="14" xfId="0" applyFont="1" applyFill="1" applyBorder="1" applyAlignment="1" applyProtection="1">
      <alignment horizontal="left" vertical="center"/>
    </xf>
    <xf numFmtId="0" fontId="26" fillId="0" borderId="29" xfId="0" applyFont="1" applyFill="1" applyBorder="1" applyAlignment="1" applyProtection="1">
      <alignment horizontal="left" vertical="center"/>
      <protection locked="0"/>
    </xf>
    <xf numFmtId="0" fontId="26" fillId="0" borderId="30" xfId="0" applyFont="1" applyFill="1" applyBorder="1" applyAlignment="1" applyProtection="1">
      <alignment horizontal="left" vertical="center"/>
      <protection locked="0"/>
    </xf>
    <xf numFmtId="0" fontId="26" fillId="0" borderId="11" xfId="0" applyFont="1" applyFill="1" applyBorder="1" applyAlignment="1" applyProtection="1">
      <alignment horizontal="left" vertical="center"/>
      <protection locked="0"/>
    </xf>
    <xf numFmtId="0" fontId="1" fillId="10" borderId="0" xfId="0" applyFont="1" applyFill="1" applyAlignment="1" applyProtection="1">
      <alignment horizontal="left" vertical="center"/>
    </xf>
    <xf numFmtId="0" fontId="1" fillId="10" borderId="17" xfId="0" applyFont="1" applyFill="1" applyBorder="1" applyAlignment="1" applyProtection="1">
      <alignment horizontal="left" vertical="center"/>
    </xf>
    <xf numFmtId="0" fontId="1" fillId="10" borderId="30" xfId="0" applyFont="1" applyFill="1" applyBorder="1" applyAlignment="1" applyProtection="1">
      <alignment horizontal="center" vertical="center"/>
    </xf>
    <xf numFmtId="0" fontId="1" fillId="10" borderId="11" xfId="0" applyFont="1" applyFill="1" applyBorder="1" applyAlignment="1" applyProtection="1">
      <alignment horizontal="center" vertical="center"/>
    </xf>
    <xf numFmtId="0" fontId="26" fillId="0" borderId="16" xfId="0" applyFont="1" applyFill="1" applyBorder="1" applyAlignment="1" applyProtection="1">
      <alignment horizontal="left" vertical="top"/>
      <protection locked="0"/>
    </xf>
    <xf numFmtId="0" fontId="26" fillId="0" borderId="0" xfId="0" applyFont="1" applyFill="1" applyBorder="1" applyAlignment="1" applyProtection="1">
      <alignment horizontal="left" vertical="top"/>
      <protection locked="0"/>
    </xf>
    <xf numFmtId="0" fontId="26" fillId="0" borderId="17" xfId="0" applyFont="1" applyFill="1" applyBorder="1" applyAlignment="1" applyProtection="1">
      <alignment horizontal="left" vertical="top"/>
      <protection locked="0"/>
    </xf>
    <xf numFmtId="0" fontId="26" fillId="0" borderId="18" xfId="0" applyFont="1" applyFill="1" applyBorder="1" applyAlignment="1" applyProtection="1">
      <alignment horizontal="left" vertical="top"/>
      <protection locked="0"/>
    </xf>
    <xf numFmtId="0" fontId="26" fillId="0" borderId="19" xfId="0" applyFont="1" applyFill="1" applyBorder="1" applyAlignment="1" applyProtection="1">
      <alignment horizontal="left" vertical="top"/>
      <protection locked="0"/>
    </xf>
    <xf numFmtId="0" fontId="26" fillId="0" borderId="20" xfId="0" applyFont="1" applyFill="1" applyBorder="1" applyAlignment="1" applyProtection="1">
      <alignment horizontal="left" vertical="top"/>
      <protection locked="0"/>
    </xf>
    <xf numFmtId="0" fontId="1" fillId="10" borderId="16" xfId="0" applyFont="1" applyFill="1" applyBorder="1" applyAlignment="1" applyProtection="1">
      <alignment horizontal="left" vertical="center"/>
    </xf>
    <xf numFmtId="0" fontId="1" fillId="10" borderId="18" xfId="0" applyFont="1" applyFill="1" applyBorder="1" applyAlignment="1" applyProtection="1">
      <alignment horizontal="left" vertical="center"/>
    </xf>
    <xf numFmtId="0" fontId="1" fillId="10" borderId="20" xfId="0" applyFont="1" applyFill="1" applyBorder="1" applyAlignment="1" applyProtection="1">
      <alignment horizontal="left" vertical="center"/>
    </xf>
    <xf numFmtId="0" fontId="21" fillId="14" borderId="10" xfId="0" applyFont="1" applyFill="1" applyBorder="1" applyAlignment="1" applyProtection="1">
      <alignment horizontal="center" vertical="center" wrapText="1"/>
    </xf>
    <xf numFmtId="0" fontId="4" fillId="2" borderId="13" xfId="0" quotePrefix="1" applyFont="1" applyFill="1" applyBorder="1" applyAlignment="1" applyProtection="1">
      <alignment horizontal="left"/>
    </xf>
    <xf numFmtId="0" fontId="4" fillId="2" borderId="14" xfId="0" quotePrefix="1" applyFont="1" applyFill="1" applyBorder="1" applyAlignment="1" applyProtection="1">
      <alignment horizontal="left"/>
    </xf>
    <xf numFmtId="0" fontId="4" fillId="2" borderId="15" xfId="0" quotePrefix="1" applyFont="1" applyFill="1" applyBorder="1" applyAlignment="1" applyProtection="1">
      <alignment horizontal="left"/>
    </xf>
    <xf numFmtId="0" fontId="4" fillId="2" borderId="16" xfId="0" quotePrefix="1" applyFont="1" applyFill="1" applyBorder="1" applyAlignment="1" applyProtection="1">
      <alignment horizontal="left"/>
    </xf>
    <xf numFmtId="0" fontId="4" fillId="2" borderId="0" xfId="0" quotePrefix="1" applyFont="1" applyFill="1" applyBorder="1" applyAlignment="1" applyProtection="1">
      <alignment horizontal="left"/>
    </xf>
    <xf numFmtId="0" fontId="4" fillId="2" borderId="17" xfId="0" quotePrefix="1" applyFont="1" applyFill="1" applyBorder="1" applyAlignment="1" applyProtection="1">
      <alignment horizontal="left"/>
    </xf>
    <xf numFmtId="49" fontId="20" fillId="12" borderId="11" xfId="2" applyNumberFormat="1" applyFont="1" applyFill="1" applyBorder="1" applyAlignment="1" applyProtection="1">
      <alignment horizontal="center" vertical="center"/>
      <protection locked="0"/>
    </xf>
    <xf numFmtId="49" fontId="20" fillId="12" borderId="10" xfId="2" applyNumberFormat="1" applyFont="1" applyFill="1" applyBorder="1" applyAlignment="1" applyProtection="1">
      <alignment horizontal="center" vertical="center"/>
      <protection locked="0"/>
    </xf>
    <xf numFmtId="0" fontId="4" fillId="2" borderId="18" xfId="0" quotePrefix="1" applyFont="1" applyFill="1" applyBorder="1" applyAlignment="1" applyProtection="1">
      <alignment horizontal="left"/>
    </xf>
    <xf numFmtId="0" fontId="4" fillId="2" borderId="19" xfId="0" quotePrefix="1" applyFont="1" applyFill="1" applyBorder="1" applyAlignment="1" applyProtection="1">
      <alignment horizontal="left"/>
    </xf>
    <xf numFmtId="0" fontId="4" fillId="2" borderId="20" xfId="0" quotePrefix="1" applyFont="1" applyFill="1" applyBorder="1" applyAlignment="1" applyProtection="1">
      <alignment horizontal="left"/>
    </xf>
    <xf numFmtId="0" fontId="19" fillId="2" borderId="2" xfId="0" applyFont="1" applyFill="1" applyBorder="1" applyAlignment="1" applyProtection="1">
      <alignment horizontal="center" vertical="center"/>
    </xf>
    <xf numFmtId="0" fontId="19" fillId="2" borderId="4" xfId="0" applyFont="1" applyFill="1" applyBorder="1" applyAlignment="1" applyProtection="1">
      <alignment horizontal="center" vertical="center"/>
    </xf>
    <xf numFmtId="3" fontId="20" fillId="12" borderId="11" xfId="2" applyNumberFormat="1" applyFont="1" applyFill="1" applyBorder="1" applyAlignment="1" applyProtection="1">
      <alignment horizontal="center" vertical="center"/>
      <protection locked="0"/>
    </xf>
    <xf numFmtId="3" fontId="20" fillId="12" borderId="10" xfId="2" applyNumberFormat="1" applyFont="1" applyFill="1" applyBorder="1" applyAlignment="1" applyProtection="1">
      <alignment horizontal="center" vertical="center"/>
      <protection locked="0"/>
    </xf>
    <xf numFmtId="0" fontId="38" fillId="2" borderId="0" xfId="0" applyFont="1" applyFill="1" applyBorder="1" applyAlignment="1" applyProtection="1">
      <alignment horizontal="left" vertical="center"/>
    </xf>
    <xf numFmtId="0" fontId="21" fillId="14" borderId="29" xfId="0" applyFont="1" applyFill="1" applyBorder="1" applyAlignment="1">
      <alignment horizontal="center" vertical="center" wrapText="1"/>
    </xf>
    <xf numFmtId="0" fontId="21" fillId="14" borderId="30" xfId="0" applyFont="1" applyFill="1" applyBorder="1" applyAlignment="1">
      <alignment horizontal="center" vertical="center" wrapText="1"/>
    </xf>
    <xf numFmtId="0" fontId="21" fillId="14" borderId="11" xfId="0" applyFont="1" applyFill="1" applyBorder="1" applyAlignment="1">
      <alignment horizontal="center" vertical="center" wrapText="1"/>
    </xf>
    <xf numFmtId="0" fontId="21" fillId="14" borderId="10" xfId="0" applyFont="1" applyFill="1" applyBorder="1" applyAlignment="1">
      <alignment horizontal="center" vertical="center" wrapText="1"/>
    </xf>
    <xf numFmtId="0" fontId="26" fillId="2" borderId="16" xfId="0" quotePrefix="1" applyFont="1" applyFill="1" applyBorder="1" applyAlignment="1">
      <alignment horizontal="left" vertical="center"/>
    </xf>
    <xf numFmtId="0" fontId="26" fillId="2" borderId="40" xfId="0" quotePrefix="1" applyFont="1" applyFill="1" applyBorder="1" applyAlignment="1">
      <alignment horizontal="left" vertical="center"/>
    </xf>
    <xf numFmtId="0" fontId="26" fillId="2" borderId="19" xfId="0" quotePrefix="1" applyFont="1" applyFill="1" applyBorder="1" applyAlignment="1">
      <alignment horizontal="left" vertical="center"/>
    </xf>
    <xf numFmtId="0" fontId="26" fillId="2" borderId="13" xfId="0" quotePrefix="1" applyFont="1" applyFill="1" applyBorder="1" applyAlignment="1">
      <alignment horizontal="left" vertical="center"/>
    </xf>
    <xf numFmtId="0" fontId="26" fillId="2" borderId="39" xfId="0" quotePrefix="1" applyFont="1" applyFill="1" applyBorder="1" applyAlignment="1">
      <alignment horizontal="left" vertical="center"/>
    </xf>
    <xf numFmtId="0" fontId="26" fillId="2" borderId="16" xfId="0" applyFont="1" applyFill="1" applyBorder="1" applyAlignment="1">
      <alignment horizontal="left" vertical="center"/>
    </xf>
    <xf numFmtId="0" fontId="26" fillId="2" borderId="40" xfId="0" applyFont="1" applyFill="1" applyBorder="1" applyAlignment="1">
      <alignment horizontal="left" vertical="center"/>
    </xf>
    <xf numFmtId="0" fontId="33" fillId="2" borderId="2" xfId="0" applyFont="1" applyFill="1" applyBorder="1" applyAlignment="1">
      <alignment horizontal="center" vertical="center"/>
    </xf>
    <xf numFmtId="0" fontId="33" fillId="2" borderId="3" xfId="0" applyFont="1" applyFill="1" applyBorder="1" applyAlignment="1">
      <alignment horizontal="center" vertical="center"/>
    </xf>
    <xf numFmtId="0" fontId="33" fillId="2" borderId="4" xfId="0" applyFont="1" applyFill="1" applyBorder="1" applyAlignment="1">
      <alignment horizontal="center" vertical="center"/>
    </xf>
    <xf numFmtId="0" fontId="26" fillId="12" borderId="29" xfId="0" applyFont="1" applyFill="1" applyBorder="1" applyAlignment="1" applyProtection="1">
      <alignment horizontal="left" vertical="center"/>
      <protection locked="0"/>
    </xf>
    <xf numFmtId="0" fontId="26" fillId="12" borderId="30" xfId="0" applyFont="1" applyFill="1" applyBorder="1" applyAlignment="1" applyProtection="1">
      <alignment horizontal="left" vertical="center"/>
      <protection locked="0"/>
    </xf>
    <xf numFmtId="0" fontId="26" fillId="12" borderId="11" xfId="0" applyFont="1" applyFill="1" applyBorder="1" applyAlignment="1" applyProtection="1">
      <alignment horizontal="left" vertical="center"/>
      <protection locked="0"/>
    </xf>
    <xf numFmtId="0" fontId="48" fillId="2" borderId="2" xfId="0" applyFont="1" applyFill="1" applyBorder="1" applyAlignment="1" applyProtection="1">
      <alignment horizontal="center" vertical="center"/>
    </xf>
    <xf numFmtId="0" fontId="48" fillId="2" borderId="4" xfId="0" applyFont="1" applyFill="1" applyBorder="1" applyAlignment="1" applyProtection="1">
      <alignment horizontal="center" vertical="center"/>
    </xf>
    <xf numFmtId="0" fontId="9" fillId="13" borderId="10" xfId="0" applyFont="1" applyFill="1" applyBorder="1" applyAlignment="1" applyProtection="1">
      <alignment horizontal="center" vertical="center" wrapText="1"/>
    </xf>
    <xf numFmtId="0" fontId="26" fillId="2" borderId="13" xfId="0" quotePrefix="1" applyFont="1" applyFill="1" applyBorder="1" applyAlignment="1" applyProtection="1">
      <alignment horizontal="left"/>
    </xf>
    <xf numFmtId="0" fontId="26" fillId="2" borderId="14" xfId="0" quotePrefix="1" applyFont="1" applyFill="1" applyBorder="1" applyAlignment="1" applyProtection="1">
      <alignment horizontal="left"/>
    </xf>
    <xf numFmtId="0" fontId="26" fillId="2" borderId="15" xfId="0" quotePrefix="1" applyFont="1" applyFill="1" applyBorder="1" applyAlignment="1" applyProtection="1">
      <alignment horizontal="left"/>
    </xf>
    <xf numFmtId="0" fontId="26" fillId="2" borderId="16" xfId="0" applyFont="1" applyFill="1" applyBorder="1" applyAlignment="1" applyProtection="1">
      <alignment horizontal="left"/>
    </xf>
    <xf numFmtId="0" fontId="26" fillId="2" borderId="0" xfId="0" applyFont="1" applyFill="1" applyBorder="1" applyAlignment="1" applyProtection="1">
      <alignment horizontal="left"/>
    </xf>
    <xf numFmtId="0" fontId="26" fillId="2" borderId="17" xfId="0" applyFont="1" applyFill="1" applyBorder="1" applyAlignment="1" applyProtection="1">
      <alignment horizontal="left"/>
    </xf>
    <xf numFmtId="0" fontId="26" fillId="2" borderId="16" xfId="0" quotePrefix="1" applyFont="1" applyFill="1" applyBorder="1" applyAlignment="1" applyProtection="1">
      <alignment horizontal="left"/>
    </xf>
    <xf numFmtId="0" fontId="26" fillId="2" borderId="0" xfId="0" quotePrefix="1" applyFont="1" applyFill="1" applyBorder="1" applyAlignment="1" applyProtection="1">
      <alignment horizontal="left"/>
    </xf>
    <xf numFmtId="0" fontId="26" fillId="2" borderId="17" xfId="0" quotePrefix="1" applyFont="1" applyFill="1" applyBorder="1" applyAlignment="1" applyProtection="1">
      <alignment horizontal="left"/>
    </xf>
    <xf numFmtId="0" fontId="26" fillId="2" borderId="18" xfId="0" quotePrefix="1" applyFont="1" applyFill="1" applyBorder="1" applyAlignment="1" applyProtection="1">
      <alignment horizontal="left"/>
    </xf>
    <xf numFmtId="0" fontId="26" fillId="2" borderId="19" xfId="0" quotePrefix="1" applyFont="1" applyFill="1" applyBorder="1" applyAlignment="1" applyProtection="1">
      <alignment horizontal="left"/>
    </xf>
    <xf numFmtId="0" fontId="26" fillId="2" borderId="20" xfId="0" quotePrefix="1" applyFont="1" applyFill="1" applyBorder="1" applyAlignment="1" applyProtection="1">
      <alignment horizontal="left"/>
    </xf>
    <xf numFmtId="0" fontId="46" fillId="2" borderId="13" xfId="0" applyFont="1" applyFill="1" applyBorder="1" applyAlignment="1" applyProtection="1">
      <alignment horizontal="left" vertical="center" wrapText="1"/>
    </xf>
    <xf numFmtId="0" fontId="46" fillId="2" borderId="14" xfId="0" applyFont="1" applyFill="1" applyBorder="1" applyAlignment="1" applyProtection="1">
      <alignment horizontal="left" vertical="center" wrapText="1"/>
    </xf>
    <xf numFmtId="0" fontId="46" fillId="2" borderId="16" xfId="0" applyFont="1" applyFill="1" applyBorder="1" applyAlignment="1" applyProtection="1">
      <alignment horizontal="left" vertical="center" wrapText="1"/>
    </xf>
    <xf numFmtId="0" fontId="46" fillId="2" borderId="0" xfId="0" applyFont="1" applyFill="1" applyBorder="1" applyAlignment="1" applyProtection="1">
      <alignment horizontal="left" vertical="center" wrapText="1"/>
    </xf>
    <xf numFmtId="0" fontId="46" fillId="2" borderId="18" xfId="0" applyFont="1" applyFill="1" applyBorder="1" applyAlignment="1" applyProtection="1">
      <alignment horizontal="left" vertical="center" wrapText="1"/>
    </xf>
    <xf numFmtId="0" fontId="46" fillId="2" borderId="19" xfId="0" applyFont="1" applyFill="1" applyBorder="1" applyAlignment="1" applyProtection="1">
      <alignment horizontal="left" vertical="center" wrapText="1"/>
    </xf>
    <xf numFmtId="0" fontId="26" fillId="2" borderId="13" xfId="0" applyFont="1" applyFill="1" applyBorder="1" applyAlignment="1" applyProtection="1">
      <alignment horizontal="left"/>
    </xf>
    <xf numFmtId="0" fontId="26" fillId="2" borderId="15" xfId="0" applyFont="1" applyFill="1" applyBorder="1" applyAlignment="1" applyProtection="1">
      <alignment horizontal="left"/>
    </xf>
    <xf numFmtId="0" fontId="21" fillId="13" borderId="29" xfId="0" applyFont="1" applyFill="1" applyBorder="1" applyAlignment="1" applyProtection="1">
      <alignment horizontal="center" vertical="center" wrapText="1"/>
    </xf>
    <xf numFmtId="0" fontId="21" fillId="13" borderId="30" xfId="0" applyFont="1" applyFill="1" applyBorder="1" applyAlignment="1" applyProtection="1">
      <alignment horizontal="center" vertical="center" wrapText="1"/>
    </xf>
    <xf numFmtId="0" fontId="21" fillId="13" borderId="11" xfId="0" applyFont="1" applyFill="1" applyBorder="1" applyAlignment="1" applyProtection="1">
      <alignment horizontal="center" vertical="center" wrapText="1"/>
    </xf>
    <xf numFmtId="0" fontId="21" fillId="13" borderId="10" xfId="0" applyFont="1" applyFill="1" applyBorder="1" applyAlignment="1" applyProtection="1">
      <alignment horizontal="center" vertical="center" wrapText="1"/>
    </xf>
  </cellXfs>
  <cellStyles count="3">
    <cellStyle name="Currency" xfId="1" builtinId="4"/>
    <cellStyle name="Normal" xfId="0" builtinId="0"/>
    <cellStyle name="Note" xfId="2" builtinId="10"/>
  </cellStyles>
  <dxfs count="4">
    <dxf>
      <font>
        <color rgb="FFD1333B"/>
      </font>
    </dxf>
    <dxf>
      <font>
        <color rgb="FFD1333B"/>
      </font>
    </dxf>
    <dxf>
      <font>
        <color theme="0" tint="-0.499984740745262"/>
      </font>
      <fill>
        <patternFill>
          <bgColor theme="0" tint="-0.34998626667073579"/>
        </patternFill>
      </fill>
    </dxf>
    <dxf>
      <font>
        <color theme="0" tint="-0.499984740745262"/>
      </font>
      <fill>
        <patternFill>
          <bgColor theme="0" tint="-0.34998626667073579"/>
        </patternFill>
      </fill>
    </dxf>
  </dxfs>
  <tableStyles count="0" defaultTableStyle="TableStyleMedium2" defaultPivotStyle="PivotStyleLight16"/>
  <colors>
    <mruColors>
      <color rgb="FF004EA8"/>
      <color rgb="FFD1333B"/>
      <color rgb="FFAF272F"/>
      <color rgb="FF8A2A2B"/>
      <color rgb="FF0072CE"/>
      <color rgb="FFE9E9E7"/>
      <color rgb="FFD9D9D6"/>
      <color rgb="FFFEF9D2"/>
      <color rgb="FFE3EBF4"/>
      <color rgb="FFFF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513724</xdr:colOff>
      <xdr:row>14</xdr:row>
      <xdr:rowOff>305426</xdr:rowOff>
    </xdr:from>
    <xdr:ext cx="6286500" cy="875048"/>
    <xdr:sp macro="" textlink="">
      <xdr:nvSpPr>
        <xdr:cNvPr id="2" name="TextBox 1">
          <a:extLst>
            <a:ext uri="{FF2B5EF4-FFF2-40B4-BE49-F238E27FC236}">
              <a16:creationId xmlns:a16="http://schemas.microsoft.com/office/drawing/2014/main" id="{00000000-0008-0000-0100-000002000000}"/>
            </a:ext>
          </a:extLst>
        </xdr:cNvPr>
        <xdr:cNvSpPr txBox="1"/>
      </xdr:nvSpPr>
      <xdr:spPr>
        <a:xfrm rot="19242597">
          <a:off x="8971924" y="5982326"/>
          <a:ext cx="6286500" cy="8750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5000">
              <a:solidFill>
                <a:schemeClr val="bg1">
                  <a:lumMod val="50000"/>
                </a:schemeClr>
              </a:solidFill>
            </a:rPr>
            <a:t>WORKING DOCUMENT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231323</xdr:colOff>
      <xdr:row>30</xdr:row>
      <xdr:rowOff>12870</xdr:rowOff>
    </xdr:from>
    <xdr:ext cx="10667368" cy="1344663"/>
    <xdr:sp macro="" textlink="">
      <xdr:nvSpPr>
        <xdr:cNvPr id="2" name="TextBox 1">
          <a:extLst>
            <a:ext uri="{FF2B5EF4-FFF2-40B4-BE49-F238E27FC236}">
              <a16:creationId xmlns:a16="http://schemas.microsoft.com/office/drawing/2014/main" id="{00000000-0008-0000-0200-000002000000}"/>
            </a:ext>
          </a:extLst>
        </xdr:cNvPr>
        <xdr:cNvSpPr txBox="1"/>
      </xdr:nvSpPr>
      <xdr:spPr>
        <a:xfrm rot="19447816">
          <a:off x="16042823" y="13766970"/>
          <a:ext cx="10667368" cy="13446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8000">
              <a:solidFill>
                <a:schemeClr val="bg1">
                  <a:lumMod val="50000"/>
                </a:schemeClr>
              </a:solidFill>
            </a:rPr>
            <a:t>WORKING DOCUMENT</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302074</xdr:colOff>
      <xdr:row>30</xdr:row>
      <xdr:rowOff>318</xdr:rowOff>
    </xdr:from>
    <xdr:ext cx="10399542" cy="1344663"/>
    <xdr:sp macro="" textlink="">
      <xdr:nvSpPr>
        <xdr:cNvPr id="2" name="TextBox 1">
          <a:extLst>
            <a:ext uri="{FF2B5EF4-FFF2-40B4-BE49-F238E27FC236}">
              <a16:creationId xmlns:a16="http://schemas.microsoft.com/office/drawing/2014/main" id="{00000000-0008-0000-0300-000002000000}"/>
            </a:ext>
          </a:extLst>
        </xdr:cNvPr>
        <xdr:cNvSpPr txBox="1"/>
      </xdr:nvSpPr>
      <xdr:spPr>
        <a:xfrm rot="19484819">
          <a:off x="10779574" y="11658918"/>
          <a:ext cx="10399542" cy="13446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8000">
              <a:solidFill>
                <a:schemeClr val="bg1">
                  <a:lumMod val="50000"/>
                </a:schemeClr>
              </a:solidFill>
            </a:rPr>
            <a:t>WORKING DOCUMENT</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418474</xdr:colOff>
      <xdr:row>22</xdr:row>
      <xdr:rowOff>153026</xdr:rowOff>
    </xdr:from>
    <xdr:ext cx="6286500" cy="875048"/>
    <xdr:sp macro="" textlink="">
      <xdr:nvSpPr>
        <xdr:cNvPr id="2" name="TextBox 1">
          <a:extLst>
            <a:ext uri="{FF2B5EF4-FFF2-40B4-BE49-F238E27FC236}">
              <a16:creationId xmlns:a16="http://schemas.microsoft.com/office/drawing/2014/main" id="{00000000-0008-0000-0400-000002000000}"/>
            </a:ext>
          </a:extLst>
        </xdr:cNvPr>
        <xdr:cNvSpPr txBox="1"/>
      </xdr:nvSpPr>
      <xdr:spPr>
        <a:xfrm rot="19042181">
          <a:off x="7238374" y="6896726"/>
          <a:ext cx="6286500" cy="8750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5000">
              <a:solidFill>
                <a:schemeClr val="bg1">
                  <a:lumMod val="50000"/>
                </a:schemeClr>
              </a:solidFill>
            </a:rPr>
            <a:t>WORKING DOCUMENT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nsulting.global.deloitteonline.com/sites/DRFA/Community/Shared%20Documents/Deliverables/B%201%20Claims%20and%20Eligibility/DRFA%20Victoria%20Claim%20Forms%20v2.0_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Form D-Dec"/>
      <sheetName val="V Form A-EW"/>
      <sheetName val="V Form B-RW"/>
      <sheetName val="V Form B2-CW"/>
      <sheetName val="V Form C-MR"/>
      <sheetName val="Lists"/>
    </sheetNames>
    <sheetDataSet>
      <sheetData sheetId="0">
        <row r="3">
          <cell r="B3" t="str">
            <v xml:space="preserve"> </v>
          </cell>
        </row>
        <row r="4">
          <cell r="B4" t="str">
            <v xml:space="preserve"> </v>
          </cell>
        </row>
        <row r="5">
          <cell r="B5" t="str">
            <v xml:space="preserve"> </v>
          </cell>
        </row>
      </sheetData>
      <sheetData sheetId="1"/>
      <sheetData sheetId="2"/>
      <sheetData sheetId="3"/>
      <sheetData sheetId="4"/>
      <sheetData sheetId="5">
        <row r="2">
          <cell r="A2" t="str">
            <v>Emergency Works</v>
          </cell>
        </row>
        <row r="3">
          <cell r="A3" t="str">
            <v>Immediate Reconstruction Works</v>
          </cell>
        </row>
        <row r="4">
          <cell r="A4" t="str">
            <v>EPA Reconstruction Works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36"/>
  <sheetViews>
    <sheetView showGridLines="0" tabSelected="1" view="pageBreakPreview" topLeftCell="A7" zoomScaleNormal="100" zoomScaleSheetLayoutView="100" workbookViewId="0">
      <selection activeCell="B3" sqref="B3:E3"/>
    </sheetView>
  </sheetViews>
  <sheetFormatPr defaultColWidth="13.86328125" defaultRowHeight="17.25" x14ac:dyDescent="0.45"/>
  <cols>
    <col min="1" max="1" width="32.1328125" style="35" customWidth="1"/>
    <col min="2" max="2" width="4" style="35" customWidth="1"/>
    <col min="3" max="4" width="16.73046875" style="35" customWidth="1"/>
    <col min="5" max="5" width="13.3984375" style="35" customWidth="1"/>
    <col min="6" max="6" width="25.1328125" style="35" customWidth="1"/>
    <col min="7" max="7" width="19" style="35" customWidth="1"/>
    <col min="8" max="8" width="16.59765625" style="35" customWidth="1"/>
    <col min="9" max="10" width="14.59765625" style="35" customWidth="1"/>
    <col min="11" max="16384" width="13.86328125" style="35"/>
  </cols>
  <sheetData>
    <row r="1" spans="1:12" s="46" customFormat="1" ht="45" customHeight="1" x14ac:dyDescent="0.35">
      <c r="A1" s="263" t="s">
        <v>217</v>
      </c>
      <c r="B1" s="264"/>
      <c r="C1" s="264"/>
      <c r="D1" s="264"/>
      <c r="E1" s="264"/>
      <c r="F1" s="264"/>
      <c r="G1" s="264"/>
      <c r="H1" s="265"/>
      <c r="I1" s="255" t="s">
        <v>104</v>
      </c>
      <c r="J1" s="255"/>
      <c r="K1" s="45"/>
      <c r="L1" s="45"/>
    </row>
    <row r="2" spans="1:12" x14ac:dyDescent="0.45">
      <c r="A2" s="266"/>
      <c r="B2" s="267"/>
      <c r="C2" s="267"/>
      <c r="D2" s="267"/>
      <c r="E2" s="267"/>
      <c r="F2" s="267"/>
      <c r="G2" s="267"/>
      <c r="H2" s="267"/>
      <c r="I2" s="267"/>
      <c r="J2" s="268"/>
    </row>
    <row r="3" spans="1:12" s="25" customFormat="1" ht="42" customHeight="1" x14ac:dyDescent="0.4">
      <c r="A3" s="111" t="s">
        <v>139</v>
      </c>
      <c r="B3" s="269" t="s">
        <v>134</v>
      </c>
      <c r="C3" s="269"/>
      <c r="D3" s="269"/>
      <c r="E3" s="269"/>
      <c r="F3" s="111" t="s">
        <v>174</v>
      </c>
      <c r="G3" s="269" t="s">
        <v>102</v>
      </c>
      <c r="H3" s="269"/>
      <c r="I3" s="269"/>
      <c r="J3" s="269"/>
      <c r="K3" s="43"/>
    </row>
    <row r="4" spans="1:12" s="25" customFormat="1" ht="42" customHeight="1" x14ac:dyDescent="0.4">
      <c r="A4" s="111" t="s">
        <v>173</v>
      </c>
      <c r="B4" s="270" t="s">
        <v>4</v>
      </c>
      <c r="C4" s="270"/>
      <c r="D4" s="270"/>
      <c r="E4" s="270"/>
      <c r="F4" s="270"/>
      <c r="G4" s="270"/>
      <c r="H4" s="270"/>
      <c r="I4" s="270"/>
      <c r="J4" s="270"/>
      <c r="K4" s="43"/>
    </row>
    <row r="5" spans="1:12" s="25" customFormat="1" ht="42" customHeight="1" x14ac:dyDescent="0.4">
      <c r="A5" s="111" t="s">
        <v>33</v>
      </c>
      <c r="B5" s="270" t="s">
        <v>4</v>
      </c>
      <c r="C5" s="270"/>
      <c r="D5" s="270"/>
      <c r="E5" s="270"/>
      <c r="F5" s="270"/>
      <c r="G5" s="270"/>
      <c r="H5" s="270"/>
      <c r="I5" s="270"/>
      <c r="J5" s="270"/>
      <c r="K5" s="43"/>
    </row>
    <row r="6" spans="1:12" s="69" customFormat="1" ht="32.25" customHeight="1" x14ac:dyDescent="0.4">
      <c r="A6" s="260"/>
      <c r="B6" s="261"/>
      <c r="C6" s="261"/>
      <c r="D6" s="261"/>
      <c r="E6" s="261"/>
      <c r="F6" s="261"/>
      <c r="G6" s="261"/>
      <c r="H6" s="261"/>
      <c r="I6" s="261"/>
      <c r="J6" s="262"/>
      <c r="K6" s="68"/>
    </row>
    <row r="7" spans="1:12" s="42" customFormat="1" ht="30.75" customHeight="1" x14ac:dyDescent="0.35">
      <c r="A7" s="271" t="s">
        <v>127</v>
      </c>
      <c r="B7" s="272"/>
      <c r="C7" s="272"/>
      <c r="D7" s="272"/>
      <c r="E7" s="272"/>
      <c r="F7" s="272"/>
      <c r="G7" s="272"/>
      <c r="H7" s="272"/>
      <c r="I7" s="272"/>
      <c r="J7" s="273"/>
    </row>
    <row r="8" spans="1:12" s="42" customFormat="1" ht="30.75" customHeight="1" x14ac:dyDescent="0.35">
      <c r="A8" s="259" t="s">
        <v>175</v>
      </c>
      <c r="B8" s="259"/>
      <c r="C8" s="259"/>
      <c r="D8" s="269" t="s">
        <v>128</v>
      </c>
      <c r="E8" s="269"/>
      <c r="F8" s="269"/>
      <c r="G8" s="269"/>
      <c r="H8" s="269"/>
      <c r="I8" s="269"/>
      <c r="J8" s="269"/>
    </row>
    <row r="9" spans="1:12" s="42" customFormat="1" ht="30.75" customHeight="1" x14ac:dyDescent="0.35">
      <c r="A9" s="259" t="s">
        <v>176</v>
      </c>
      <c r="B9" s="259"/>
      <c r="C9" s="259"/>
      <c r="D9" s="269" t="s">
        <v>129</v>
      </c>
      <c r="E9" s="269"/>
      <c r="F9" s="269"/>
      <c r="G9" s="269"/>
      <c r="H9" s="269"/>
      <c r="I9" s="269"/>
      <c r="J9" s="269"/>
    </row>
    <row r="10" spans="1:12" s="36" customFormat="1" ht="242.25" customHeight="1" x14ac:dyDescent="0.35">
      <c r="A10" s="275" t="s">
        <v>218</v>
      </c>
      <c r="B10" s="276"/>
      <c r="C10" s="276"/>
      <c r="D10" s="276"/>
      <c r="E10" s="276"/>
      <c r="F10" s="276"/>
      <c r="G10" s="276"/>
      <c r="H10" s="276"/>
      <c r="I10" s="276"/>
      <c r="J10" s="276"/>
    </row>
    <row r="11" spans="1:12" s="36" customFormat="1" ht="99.75" customHeight="1" x14ac:dyDescent="0.35">
      <c r="A11" s="277" t="s">
        <v>216</v>
      </c>
      <c r="B11" s="277"/>
      <c r="C11" s="277"/>
      <c r="D11" s="277"/>
      <c r="E11" s="277"/>
      <c r="F11" s="277"/>
      <c r="G11" s="277"/>
      <c r="H11" s="277"/>
      <c r="I11" s="277"/>
      <c r="J11" s="277"/>
    </row>
    <row r="12" spans="1:12" s="36" customFormat="1" ht="51" customHeight="1" x14ac:dyDescent="0.35">
      <c r="A12" s="277" t="s">
        <v>133</v>
      </c>
      <c r="B12" s="277"/>
      <c r="C12" s="277"/>
      <c r="D12" s="277"/>
      <c r="E12" s="277"/>
      <c r="F12" s="277"/>
      <c r="G12" s="277"/>
      <c r="H12" s="278" t="s">
        <v>130</v>
      </c>
      <c r="I12" s="278"/>
      <c r="J12" s="278"/>
    </row>
    <row r="13" spans="1:12" ht="51" customHeight="1" x14ac:dyDescent="0.45">
      <c r="A13" s="256" t="s">
        <v>132</v>
      </c>
      <c r="B13" s="256"/>
      <c r="C13" s="256"/>
      <c r="D13" s="256"/>
      <c r="E13" s="256"/>
      <c r="F13" s="256"/>
      <c r="G13" s="256"/>
      <c r="H13" s="278" t="s">
        <v>131</v>
      </c>
      <c r="I13" s="278"/>
      <c r="J13" s="278"/>
      <c r="K13" s="37"/>
      <c r="L13" s="38"/>
    </row>
    <row r="14" spans="1:12" ht="18" customHeight="1" x14ac:dyDescent="0.45">
      <c r="A14" s="274"/>
      <c r="B14" s="274"/>
      <c r="C14" s="274"/>
      <c r="D14" s="274"/>
      <c r="E14" s="274"/>
      <c r="F14" s="274"/>
      <c r="G14" s="274"/>
      <c r="H14" s="274"/>
      <c r="I14" s="274"/>
      <c r="J14" s="274"/>
      <c r="K14" s="37"/>
      <c r="L14" s="38"/>
    </row>
    <row r="15" spans="1:12" s="34" customFormat="1" ht="55.5" customHeight="1" x14ac:dyDescent="0.35">
      <c r="A15" s="281" t="s">
        <v>221</v>
      </c>
      <c r="B15" s="281"/>
      <c r="C15" s="281"/>
      <c r="D15" s="281"/>
      <c r="E15" s="258"/>
      <c r="F15" s="279" t="s">
        <v>219</v>
      </c>
      <c r="G15" s="280"/>
      <c r="H15" s="280"/>
      <c r="I15" s="280"/>
      <c r="J15" s="280"/>
      <c r="K15" s="39"/>
    </row>
    <row r="16" spans="1:12" s="34" customFormat="1" ht="55.5" customHeight="1" x14ac:dyDescent="0.35">
      <c r="A16" s="285" t="s">
        <v>0</v>
      </c>
      <c r="B16" s="286"/>
      <c r="C16" s="282"/>
      <c r="D16" s="283"/>
      <c r="E16" s="284"/>
      <c r="F16" s="257" t="s">
        <v>0</v>
      </c>
      <c r="G16" s="258"/>
      <c r="H16" s="282"/>
      <c r="I16" s="283"/>
      <c r="J16" s="284"/>
      <c r="K16" s="40"/>
    </row>
    <row r="17" spans="1:11" s="34" customFormat="1" ht="55.5" customHeight="1" x14ac:dyDescent="0.35">
      <c r="A17" s="285" t="s">
        <v>1</v>
      </c>
      <c r="B17" s="286"/>
      <c r="C17" s="282"/>
      <c r="D17" s="283"/>
      <c r="E17" s="284"/>
      <c r="F17" s="257" t="s">
        <v>1</v>
      </c>
      <c r="G17" s="258"/>
      <c r="H17" s="282"/>
      <c r="I17" s="283"/>
      <c r="J17" s="284"/>
      <c r="K17" s="40"/>
    </row>
    <row r="18" spans="1:11" s="34" customFormat="1" ht="55.5" customHeight="1" x14ac:dyDescent="0.35">
      <c r="A18" s="285" t="s">
        <v>222</v>
      </c>
      <c r="B18" s="286"/>
      <c r="C18" s="282"/>
      <c r="D18" s="283"/>
      <c r="E18" s="284"/>
      <c r="F18" s="257" t="s">
        <v>2</v>
      </c>
      <c r="G18" s="258"/>
      <c r="H18" s="282"/>
      <c r="I18" s="283"/>
      <c r="J18" s="284"/>
      <c r="K18" s="40"/>
    </row>
    <row r="19" spans="1:11" s="34" customFormat="1" ht="55.5" customHeight="1" x14ac:dyDescent="0.35">
      <c r="A19" s="285" t="s">
        <v>3</v>
      </c>
      <c r="B19" s="286"/>
      <c r="C19" s="282"/>
      <c r="D19" s="283"/>
      <c r="E19" s="284"/>
      <c r="F19" s="257" t="s">
        <v>3</v>
      </c>
      <c r="G19" s="258"/>
      <c r="H19" s="282"/>
      <c r="I19" s="283"/>
      <c r="J19" s="284"/>
      <c r="K19" s="40"/>
    </row>
    <row r="20" spans="1:11" ht="18" x14ac:dyDescent="0.45">
      <c r="A20" s="287"/>
      <c r="B20" s="287"/>
      <c r="C20" s="287"/>
      <c r="D20" s="287"/>
      <c r="E20" s="287"/>
      <c r="F20" s="287"/>
      <c r="G20" s="287"/>
      <c r="H20" s="287"/>
      <c r="I20" s="287"/>
      <c r="J20" s="288"/>
    </row>
    <row r="21" spans="1:11" ht="55.5" customHeight="1" x14ac:dyDescent="0.45">
      <c r="A21" s="257" t="s">
        <v>220</v>
      </c>
      <c r="B21" s="281"/>
      <c r="C21" s="281"/>
      <c r="D21" s="281"/>
      <c r="E21" s="281"/>
      <c r="F21" s="281"/>
      <c r="G21" s="281"/>
      <c r="H21" s="281"/>
      <c r="I21" s="281"/>
      <c r="J21" s="258"/>
      <c r="K21" s="41"/>
    </row>
    <row r="22" spans="1:11" ht="55.5" customHeight="1" x14ac:dyDescent="0.45">
      <c r="A22" s="295" t="s">
        <v>0</v>
      </c>
      <c r="B22" s="286"/>
      <c r="C22" s="282"/>
      <c r="D22" s="283"/>
      <c r="E22" s="284"/>
      <c r="F22" s="289" t="s">
        <v>227</v>
      </c>
      <c r="G22" s="290"/>
      <c r="H22" s="290"/>
      <c r="I22" s="290"/>
      <c r="J22" s="291"/>
      <c r="K22" s="41"/>
    </row>
    <row r="23" spans="1:11" ht="55.5" customHeight="1" x14ac:dyDescent="0.45">
      <c r="A23" s="295" t="s">
        <v>1</v>
      </c>
      <c r="B23" s="286"/>
      <c r="C23" s="282"/>
      <c r="D23" s="283"/>
      <c r="E23" s="284"/>
      <c r="F23" s="289"/>
      <c r="G23" s="290"/>
      <c r="H23" s="290"/>
      <c r="I23" s="290"/>
      <c r="J23" s="291"/>
      <c r="K23" s="41"/>
    </row>
    <row r="24" spans="1:11" ht="55.5" customHeight="1" x14ac:dyDescent="0.45">
      <c r="A24" s="295" t="s">
        <v>222</v>
      </c>
      <c r="B24" s="286"/>
      <c r="C24" s="282"/>
      <c r="D24" s="283"/>
      <c r="E24" s="284"/>
      <c r="F24" s="289"/>
      <c r="G24" s="290"/>
      <c r="H24" s="290"/>
      <c r="I24" s="290"/>
      <c r="J24" s="291"/>
      <c r="K24" s="41"/>
    </row>
    <row r="25" spans="1:11" ht="55.5" customHeight="1" x14ac:dyDescent="0.45">
      <c r="A25" s="243" t="s">
        <v>223</v>
      </c>
      <c r="B25" s="242"/>
      <c r="C25" s="270"/>
      <c r="D25" s="270"/>
      <c r="E25" s="270"/>
      <c r="F25" s="289"/>
      <c r="G25" s="290"/>
      <c r="H25" s="290"/>
      <c r="I25" s="290"/>
      <c r="J25" s="291"/>
      <c r="K25" s="41"/>
    </row>
    <row r="26" spans="1:11" ht="55.5" customHeight="1" x14ac:dyDescent="0.45">
      <c r="A26" s="296" t="s">
        <v>3</v>
      </c>
      <c r="B26" s="297"/>
      <c r="C26" s="282"/>
      <c r="D26" s="283"/>
      <c r="E26" s="284"/>
      <c r="F26" s="292"/>
      <c r="G26" s="293"/>
      <c r="H26" s="293"/>
      <c r="I26" s="293"/>
      <c r="J26" s="294"/>
      <c r="K26" s="41"/>
    </row>
    <row r="27" spans="1:11" x14ac:dyDescent="0.45">
      <c r="A27" s="77"/>
      <c r="B27" s="44"/>
      <c r="C27" s="44"/>
      <c r="D27" s="44"/>
      <c r="E27" s="44"/>
      <c r="F27" s="44"/>
      <c r="G27" s="44"/>
      <c r="H27" s="44"/>
      <c r="I27" s="44"/>
      <c r="J27" s="44"/>
      <c r="K27" s="41"/>
    </row>
    <row r="28" spans="1:11" x14ac:dyDescent="0.45">
      <c r="A28" s="77"/>
      <c r="B28" s="44"/>
      <c r="C28" s="44"/>
      <c r="D28" s="44"/>
      <c r="E28" s="44"/>
      <c r="F28" s="44"/>
      <c r="G28" s="44"/>
      <c r="H28" s="44"/>
      <c r="I28" s="44"/>
      <c r="J28" s="44"/>
      <c r="K28" s="41"/>
    </row>
    <row r="29" spans="1:11" x14ac:dyDescent="0.45">
      <c r="A29" s="78"/>
      <c r="B29" s="44"/>
      <c r="C29" s="44"/>
      <c r="D29" s="44"/>
      <c r="E29" s="44"/>
      <c r="F29" s="44"/>
      <c r="G29" s="41"/>
      <c r="H29" s="44"/>
      <c r="I29" s="44"/>
      <c r="J29" s="44"/>
      <c r="K29" s="41"/>
    </row>
    <row r="30" spans="1:11" x14ac:dyDescent="0.45">
      <c r="A30" s="78"/>
      <c r="B30" s="44"/>
      <c r="C30" s="44"/>
      <c r="D30" s="44"/>
      <c r="E30" s="44"/>
      <c r="F30" s="44"/>
      <c r="G30" s="41"/>
      <c r="H30" s="44"/>
      <c r="I30" s="44"/>
      <c r="J30" s="44"/>
      <c r="K30" s="41"/>
    </row>
    <row r="31" spans="1:11" x14ac:dyDescent="0.45">
      <c r="A31" s="78"/>
      <c r="B31" s="44"/>
      <c r="C31" s="44"/>
      <c r="D31" s="44"/>
      <c r="E31" s="44"/>
      <c r="F31" s="44"/>
      <c r="G31" s="41"/>
      <c r="H31" s="44"/>
      <c r="I31" s="44"/>
      <c r="J31" s="44"/>
      <c r="K31" s="41"/>
    </row>
    <row r="32" spans="1:11" x14ac:dyDescent="0.45">
      <c r="A32" s="79"/>
      <c r="B32" s="44"/>
      <c r="C32" s="44"/>
      <c r="D32" s="44"/>
      <c r="E32" s="44"/>
      <c r="F32" s="44"/>
      <c r="G32" s="41"/>
      <c r="H32" s="44"/>
      <c r="I32" s="44"/>
      <c r="J32" s="44"/>
      <c r="K32" s="41"/>
    </row>
    <row r="33" spans="1:11" x14ac:dyDescent="0.45">
      <c r="A33" s="80"/>
      <c r="B33" s="44"/>
      <c r="C33" s="44"/>
      <c r="D33" s="44"/>
      <c r="E33" s="44"/>
      <c r="F33" s="44"/>
      <c r="G33" s="41"/>
      <c r="H33" s="44"/>
      <c r="I33" s="44"/>
      <c r="J33" s="44"/>
      <c r="K33" s="41"/>
    </row>
    <row r="34" spans="1:11" x14ac:dyDescent="0.45">
      <c r="A34" s="76"/>
      <c r="B34" s="44"/>
      <c r="C34" s="44"/>
      <c r="D34" s="44"/>
      <c r="E34" s="44"/>
      <c r="F34" s="44"/>
      <c r="G34" s="41"/>
      <c r="H34" s="44"/>
      <c r="I34" s="44"/>
      <c r="J34" s="44"/>
      <c r="K34" s="41"/>
    </row>
    <row r="35" spans="1:11" x14ac:dyDescent="0.45">
      <c r="A35" s="50"/>
      <c r="B35" s="41"/>
      <c r="C35" s="41"/>
      <c r="D35" s="41"/>
      <c r="E35" s="41"/>
      <c r="F35" s="41"/>
      <c r="G35" s="41"/>
      <c r="H35" s="41"/>
      <c r="I35" s="41"/>
      <c r="J35" s="41"/>
      <c r="K35" s="41"/>
    </row>
    <row r="36" spans="1:11" x14ac:dyDescent="0.45">
      <c r="A36" s="50"/>
      <c r="B36" s="41"/>
      <c r="C36" s="41"/>
      <c r="D36" s="41"/>
      <c r="E36" s="41"/>
      <c r="F36" s="41"/>
      <c r="G36" s="41"/>
      <c r="H36" s="41"/>
      <c r="I36" s="41"/>
      <c r="J36" s="41"/>
      <c r="K36" s="41"/>
    </row>
  </sheetData>
  <sheetProtection sheet="1" selectLockedCells="1"/>
  <customSheetViews>
    <customSheetView guid="{F8531A1D-0BE7-4C39-B6F0-44D7931A4F52}" showPageBreaks="1" showGridLines="0" fitToPage="1" printArea="1" view="pageBreakPreview">
      <selection activeCell="B3" sqref="B3:E3"/>
      <pageMargins left="0.31496062992125984" right="0.31496062992125984" top="1.3385826771653544" bottom="0.74803149606299213" header="0.31496062992125984" footer="0.31496062992125984"/>
      <pageSetup paperSize="9" scale="57" orientation="portrait" r:id="rId1"/>
      <headerFooter differentOddEven="1" differentFirst="1">
        <oddHeader>&amp;L&amp;G</oddHeader>
        <oddFooter xml:space="preserve">&amp;L&amp;"arial,Bold"&amp;10&amp;K3F3F3F &amp;C&amp;"arial,Bold"&amp;14&amp;KFF0000 </oddFooter>
        <evenHeader>&amp;L&amp;G</evenHeader>
        <evenFooter xml:space="preserve">&amp;L&amp;"arial,Bold"&amp;10&amp;K3F3F3F &amp;C&amp;"arial,Bold"&amp;14&amp;KFF0000 </evenFooter>
        <firstFooter xml:space="preserve">&amp;L&amp;"arial,Bold"&amp;10&amp;K3F3F3F &amp;C&amp;"arial,Bold"&amp;14&amp;KFF0000 </firstFooter>
      </headerFooter>
    </customSheetView>
  </customSheetViews>
  <mergeCells count="50">
    <mergeCell ref="F18:G18"/>
    <mergeCell ref="A20:J20"/>
    <mergeCell ref="A21:J21"/>
    <mergeCell ref="F22:J26"/>
    <mergeCell ref="A22:B22"/>
    <mergeCell ref="A23:B23"/>
    <mergeCell ref="A24:B24"/>
    <mergeCell ref="A26:B26"/>
    <mergeCell ref="C22:E22"/>
    <mergeCell ref="C23:E23"/>
    <mergeCell ref="C24:E24"/>
    <mergeCell ref="C26:E26"/>
    <mergeCell ref="C25:E25"/>
    <mergeCell ref="H13:J13"/>
    <mergeCell ref="F15:J15"/>
    <mergeCell ref="A15:E15"/>
    <mergeCell ref="F19:G19"/>
    <mergeCell ref="H16:J16"/>
    <mergeCell ref="H17:J17"/>
    <mergeCell ref="H18:J18"/>
    <mergeCell ref="H19:J19"/>
    <mergeCell ref="A19:B19"/>
    <mergeCell ref="C19:E19"/>
    <mergeCell ref="A16:B16"/>
    <mergeCell ref="C16:E16"/>
    <mergeCell ref="A17:B17"/>
    <mergeCell ref="C17:E17"/>
    <mergeCell ref="A18:B18"/>
    <mergeCell ref="C18:E18"/>
    <mergeCell ref="D8:J8"/>
    <mergeCell ref="D9:J9"/>
    <mergeCell ref="A11:J11"/>
    <mergeCell ref="A12:G12"/>
    <mergeCell ref="H12:J12"/>
    <mergeCell ref="I1:J1"/>
    <mergeCell ref="A13:G13"/>
    <mergeCell ref="F16:G16"/>
    <mergeCell ref="F17:G17"/>
    <mergeCell ref="A9:C9"/>
    <mergeCell ref="A8:C8"/>
    <mergeCell ref="A6:J6"/>
    <mergeCell ref="A1:H1"/>
    <mergeCell ref="A2:J2"/>
    <mergeCell ref="G3:J3"/>
    <mergeCell ref="B3:E3"/>
    <mergeCell ref="B4:J4"/>
    <mergeCell ref="A7:J7"/>
    <mergeCell ref="A14:J14"/>
    <mergeCell ref="B5:J5"/>
    <mergeCell ref="A10:J10"/>
  </mergeCells>
  <pageMargins left="0.31496062992125984" right="0.31496062992125984" top="0.69" bottom="0.74803149606299213" header="0.31496062992125984" footer="0.31496062992125984"/>
  <pageSetup paperSize="9" scale="54" orientation="portrait" r:id="rId2"/>
  <headerFooter differentOddEven="1" differentFirst="1">
    <oddHeader>&amp;L&amp;G</oddHeader>
    <oddFooter xml:space="preserve">&amp;L&amp;"arial,Bold"&amp;10&amp;K3F3F3F &amp;C&amp;"arial,Bold"&amp;14&amp;KFF0000 </oddFooter>
    <evenHeader>&amp;L&amp;G</evenHeader>
    <evenFooter xml:space="preserve">&amp;L&amp;"arial,Bold"&amp;10&amp;K3F3F3F &amp;C&amp;"arial,Bold"&amp;14&amp;KFF0000 </evenFooter>
    <firstFooter xml:space="preserve">&amp;L&amp;"arial,Bold"&amp;10&amp;K3F3F3F &amp;C&amp;"arial,Bold"&amp;14&amp;KFF0000 </firstFooter>
  </headerFooter>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Assumptions_GEN!$B$97:$B$99</xm:f>
          </x14:formula1>
          <xm:sqref>G3:J3</xm:sqref>
        </x14:dataValidation>
        <x14:dataValidation type="list" allowBlank="1" showInputMessage="1" showErrorMessage="1" xr:uid="{00000000-0002-0000-0000-000001000000}">
          <x14:formula1>
            <xm:f>Assumptions_GEN!$B$106:$B$107</xm:f>
          </x14:formula1>
          <xm:sqref>C25:E25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B1:XFC29"/>
  <sheetViews>
    <sheetView showGridLines="0" view="pageBreakPreview" zoomScaleNormal="75" zoomScaleSheetLayoutView="100" zoomScalePageLayoutView="85" workbookViewId="0">
      <pane xSplit="4" ySplit="7" topLeftCell="E16" activePane="bottomRight" state="frozen"/>
      <selection activeCell="C16" sqref="C16:E19"/>
      <selection pane="topRight" activeCell="C16" sqref="C16:E19"/>
      <selection pane="bottomLeft" activeCell="C16" sqref="C16:E19"/>
      <selection pane="bottomRight" activeCell="H23" sqref="H23"/>
    </sheetView>
  </sheetViews>
  <sheetFormatPr defaultColWidth="0" defaultRowHeight="0" customHeight="1" zeroHeight="1" x14ac:dyDescent="0.35"/>
  <cols>
    <col min="1" max="1" width="9.1328125" style="3" customWidth="1"/>
    <col min="2" max="2" width="8.59765625" style="3" customWidth="1"/>
    <col min="3" max="3" width="24.1328125" style="3" customWidth="1"/>
    <col min="4" max="4" width="27.3984375" style="3" customWidth="1"/>
    <col min="5" max="5" width="17.86328125" style="3" customWidth="1"/>
    <col min="6" max="6" width="16.1328125" style="3" customWidth="1"/>
    <col min="7" max="7" width="23" style="3" customWidth="1"/>
    <col min="8" max="11" width="17.3984375" style="3" customWidth="1"/>
    <col min="12" max="13" width="15.73046875" style="3" customWidth="1"/>
    <col min="14" max="14" width="31.265625" style="3" customWidth="1"/>
    <col min="15" max="15" width="39.86328125" style="4" customWidth="1"/>
    <col min="16" max="16" width="24.265625" style="4" customWidth="1"/>
    <col min="17" max="17" width="23.1328125" style="3" customWidth="1"/>
    <col min="18" max="18" width="1.86328125" customWidth="1"/>
    <col min="19" max="50" width="0" style="3" hidden="1" customWidth="1"/>
    <col min="51" max="16383" width="9.1328125" style="3" hidden="1"/>
    <col min="16384" max="16384" width="1.73046875" style="3" customWidth="1"/>
  </cols>
  <sheetData>
    <row r="1" spans="2:33" s="26" customFormat="1" ht="48" customHeight="1" x14ac:dyDescent="0.35">
      <c r="B1" s="314" t="s">
        <v>177</v>
      </c>
      <c r="C1" s="314"/>
      <c r="D1" s="314"/>
      <c r="E1" s="314"/>
      <c r="F1" s="314"/>
      <c r="G1" s="314"/>
      <c r="H1" s="314"/>
      <c r="I1" s="85"/>
      <c r="J1" s="85"/>
      <c r="K1" s="85"/>
      <c r="L1" s="85"/>
      <c r="M1" s="85"/>
      <c r="N1" s="85"/>
      <c r="O1" s="85"/>
      <c r="P1" s="310" t="s">
        <v>106</v>
      </c>
      <c r="Q1" s="311"/>
      <c r="S1" s="27"/>
      <c r="T1" s="27"/>
      <c r="U1" s="27"/>
      <c r="V1" s="27"/>
      <c r="W1" s="27"/>
      <c r="X1" s="27"/>
      <c r="Y1" s="27"/>
      <c r="Z1" s="27"/>
      <c r="AA1" s="27"/>
      <c r="AB1" s="27"/>
      <c r="AC1" s="27"/>
      <c r="AD1" s="27"/>
      <c r="AE1" s="27"/>
      <c r="AF1" s="27"/>
      <c r="AG1" s="27"/>
    </row>
    <row r="2" spans="2:33" s="1" customFormat="1" ht="18" customHeight="1" x14ac:dyDescent="0.55000000000000004">
      <c r="B2" s="81"/>
      <c r="C2" s="81"/>
      <c r="D2" s="82"/>
      <c r="E2" s="82"/>
      <c r="F2" s="82"/>
      <c r="G2" s="82"/>
      <c r="H2" s="82"/>
      <c r="I2" s="82"/>
      <c r="J2" s="82"/>
      <c r="K2" s="82"/>
      <c r="L2" s="82"/>
      <c r="M2" s="82"/>
      <c r="N2" s="82"/>
      <c r="O2" s="82"/>
      <c r="P2" s="82"/>
      <c r="Q2" s="82"/>
      <c r="S2" s="10"/>
      <c r="T2" s="10"/>
      <c r="U2" s="10"/>
      <c r="V2" s="10"/>
      <c r="W2" s="10"/>
      <c r="X2" s="10"/>
      <c r="Y2" s="10"/>
      <c r="Z2" s="10"/>
      <c r="AA2" s="10"/>
      <c r="AB2" s="10"/>
      <c r="AC2" s="10"/>
      <c r="AD2" s="10"/>
      <c r="AE2" s="10"/>
      <c r="AF2" s="10"/>
      <c r="AG2" s="10"/>
    </row>
    <row r="3" spans="2:33" s="2" customFormat="1" ht="27.75" customHeight="1" x14ac:dyDescent="0.65">
      <c r="B3" s="299" t="s">
        <v>33</v>
      </c>
      <c r="C3" s="300"/>
      <c r="D3" s="301"/>
      <c r="E3" s="305" t="s">
        <v>100</v>
      </c>
      <c r="F3" s="306"/>
      <c r="G3" s="200" t="s">
        <v>110</v>
      </c>
      <c r="H3" s="86"/>
      <c r="I3" s="86"/>
      <c r="J3" s="86"/>
      <c r="K3" s="86"/>
      <c r="L3" s="86"/>
      <c r="M3" s="86"/>
      <c r="N3" s="86"/>
      <c r="O3" s="86"/>
      <c r="P3" s="86"/>
      <c r="Q3" s="87"/>
      <c r="S3" s="16"/>
      <c r="T3" s="16"/>
      <c r="U3" s="16"/>
      <c r="V3" s="16"/>
      <c r="W3" s="16"/>
      <c r="X3" s="16"/>
      <c r="Y3" s="16"/>
      <c r="Z3" s="16"/>
      <c r="AA3" s="16"/>
      <c r="AB3" s="16"/>
      <c r="AC3" s="16"/>
      <c r="AD3" s="16"/>
      <c r="AE3" s="16"/>
      <c r="AF3" s="16"/>
      <c r="AG3" s="16"/>
    </row>
    <row r="4" spans="2:33" s="2" customFormat="1" ht="27.75" customHeight="1" x14ac:dyDescent="0.65">
      <c r="B4" s="302" t="s">
        <v>178</v>
      </c>
      <c r="C4" s="303"/>
      <c r="D4" s="304"/>
      <c r="E4" s="312">
        <v>18</v>
      </c>
      <c r="F4" s="313"/>
      <c r="G4" s="201" t="s">
        <v>111</v>
      </c>
      <c r="H4" s="88"/>
      <c r="I4" s="88"/>
      <c r="J4" s="88"/>
      <c r="K4" s="88"/>
      <c r="L4" s="88"/>
      <c r="M4" s="88"/>
      <c r="N4" s="88"/>
      <c r="O4" s="88"/>
      <c r="P4" s="88"/>
      <c r="Q4" s="89"/>
      <c r="S4" s="16"/>
      <c r="T4" s="16"/>
      <c r="U4" s="16"/>
      <c r="V4" s="16"/>
      <c r="W4" s="16"/>
      <c r="X4" s="16"/>
      <c r="Y4" s="16"/>
      <c r="Z4" s="16"/>
      <c r="AA4" s="16"/>
      <c r="AB4" s="16"/>
      <c r="AC4" s="16"/>
      <c r="AD4" s="16"/>
      <c r="AE4" s="16"/>
      <c r="AF4" s="16"/>
      <c r="AG4" s="16"/>
    </row>
    <row r="5" spans="2:33" s="2" customFormat="1" ht="27.75" customHeight="1" x14ac:dyDescent="0.65">
      <c r="B5" s="302" t="s">
        <v>179</v>
      </c>
      <c r="C5" s="303"/>
      <c r="D5" s="304"/>
      <c r="E5" s="305" t="s">
        <v>103</v>
      </c>
      <c r="F5" s="306"/>
      <c r="G5" s="202" t="s">
        <v>141</v>
      </c>
      <c r="H5" s="88"/>
      <c r="I5" s="88"/>
      <c r="J5" s="88"/>
      <c r="K5" s="88"/>
      <c r="L5" s="88"/>
      <c r="M5" s="88"/>
      <c r="N5" s="88"/>
      <c r="O5" s="88"/>
      <c r="P5" s="88"/>
      <c r="Q5" s="89"/>
      <c r="S5" s="16"/>
      <c r="T5" s="16"/>
      <c r="U5" s="16"/>
      <c r="V5" s="16"/>
      <c r="W5" s="16"/>
      <c r="X5" s="16"/>
      <c r="Y5" s="16"/>
      <c r="Z5" s="16"/>
      <c r="AA5" s="16"/>
      <c r="AB5" s="16"/>
      <c r="AC5" s="16"/>
      <c r="AD5" s="16"/>
      <c r="AE5" s="16"/>
      <c r="AF5" s="16"/>
      <c r="AG5" s="16"/>
    </row>
    <row r="6" spans="2:33" s="2" customFormat="1" ht="27.75" customHeight="1" x14ac:dyDescent="0.65">
      <c r="B6" s="302" t="s">
        <v>139</v>
      </c>
      <c r="C6" s="303"/>
      <c r="D6" s="304"/>
      <c r="E6" s="312">
        <v>1234</v>
      </c>
      <c r="F6" s="313"/>
      <c r="G6" s="201" t="s">
        <v>140</v>
      </c>
      <c r="H6" s="88"/>
      <c r="I6" s="88"/>
      <c r="J6" s="88"/>
      <c r="K6" s="88"/>
      <c r="L6" s="88"/>
      <c r="M6" s="88"/>
      <c r="N6" s="88"/>
      <c r="O6" s="88"/>
      <c r="P6" s="88"/>
      <c r="Q6" s="89"/>
      <c r="S6" s="16"/>
      <c r="T6" s="16"/>
      <c r="U6" s="16"/>
      <c r="V6" s="16"/>
      <c r="W6" s="16"/>
      <c r="X6" s="16"/>
      <c r="Y6" s="16"/>
      <c r="Z6" s="16"/>
      <c r="AA6" s="16"/>
      <c r="AB6" s="16"/>
      <c r="AC6" s="16"/>
      <c r="AD6" s="16"/>
      <c r="AE6" s="16"/>
      <c r="AF6" s="16"/>
      <c r="AG6" s="16"/>
    </row>
    <row r="7" spans="2:33" s="2" customFormat="1" ht="27.75" customHeight="1" x14ac:dyDescent="0.65">
      <c r="B7" s="307" t="s">
        <v>180</v>
      </c>
      <c r="C7" s="308"/>
      <c r="D7" s="309"/>
      <c r="E7" s="305" t="s">
        <v>172</v>
      </c>
      <c r="F7" s="306"/>
      <c r="G7" s="203" t="s">
        <v>171</v>
      </c>
      <c r="H7" s="90"/>
      <c r="I7" s="90"/>
      <c r="J7" s="90"/>
      <c r="K7" s="90"/>
      <c r="L7" s="90"/>
      <c r="M7" s="90"/>
      <c r="N7" s="90"/>
      <c r="O7" s="90"/>
      <c r="P7" s="90"/>
      <c r="Q7" s="91"/>
      <c r="S7" s="16"/>
      <c r="T7" s="16"/>
      <c r="U7" s="16"/>
      <c r="V7" s="16"/>
      <c r="W7" s="16"/>
      <c r="X7" s="16"/>
      <c r="Y7" s="16"/>
      <c r="Z7" s="16"/>
      <c r="AA7" s="16"/>
      <c r="AB7" s="16"/>
      <c r="AC7" s="16"/>
      <c r="AD7" s="16"/>
      <c r="AE7" s="16"/>
      <c r="AF7" s="16"/>
      <c r="AG7" s="16"/>
    </row>
    <row r="8" spans="2:33" s="7" customFormat="1" ht="27.75" customHeight="1" x14ac:dyDescent="0.55000000000000004">
      <c r="B8" s="83"/>
      <c r="C8" s="83"/>
      <c r="D8" s="83"/>
      <c r="E8" s="83"/>
      <c r="F8" s="83"/>
      <c r="G8" s="83"/>
      <c r="H8" s="83"/>
      <c r="I8" s="83"/>
      <c r="J8" s="83"/>
      <c r="K8" s="83"/>
      <c r="L8" s="83"/>
      <c r="M8" s="83"/>
      <c r="N8" s="83"/>
      <c r="O8" s="83"/>
      <c r="P8" s="83"/>
      <c r="Q8" s="83"/>
      <c r="R8" s="1"/>
      <c r="S8" s="8"/>
      <c r="T8" s="8"/>
      <c r="U8" s="8"/>
      <c r="V8" s="8"/>
      <c r="W8" s="8"/>
      <c r="X8" s="8"/>
      <c r="Y8" s="8"/>
      <c r="Z8" s="8"/>
      <c r="AA8" s="8"/>
      <c r="AB8" s="8"/>
      <c r="AC8" s="8"/>
      <c r="AD8" s="8"/>
      <c r="AE8" s="8"/>
      <c r="AF8" s="8"/>
      <c r="AG8" s="8"/>
    </row>
    <row r="9" spans="2:33" s="7" customFormat="1" ht="27.75" customHeight="1" x14ac:dyDescent="0.55000000000000004">
      <c r="B9" s="112"/>
      <c r="C9" s="112"/>
      <c r="D9" s="112"/>
      <c r="E9" s="112"/>
      <c r="F9" s="112"/>
      <c r="G9" s="112"/>
      <c r="H9" s="112"/>
      <c r="I9" s="112"/>
      <c r="J9" s="112"/>
      <c r="K9" s="112"/>
      <c r="L9" s="112"/>
      <c r="M9" s="112"/>
      <c r="N9" s="112"/>
      <c r="O9" s="112"/>
      <c r="P9" s="112"/>
      <c r="Q9" s="112"/>
      <c r="R9" s="1"/>
      <c r="S9" s="8"/>
      <c r="T9" s="8"/>
      <c r="U9" s="8"/>
      <c r="V9" s="8"/>
      <c r="W9" s="8"/>
      <c r="X9" s="8"/>
      <c r="Y9" s="8"/>
      <c r="Z9" s="8"/>
      <c r="AA9" s="8"/>
      <c r="AB9" s="8"/>
      <c r="AC9" s="8"/>
      <c r="AD9" s="8"/>
      <c r="AE9" s="8"/>
      <c r="AF9" s="8"/>
      <c r="AG9" s="8"/>
    </row>
    <row r="10" spans="2:33" s="7" customFormat="1" ht="18" customHeight="1" thickBot="1" x14ac:dyDescent="0.6">
      <c r="B10" s="83"/>
      <c r="C10" s="83"/>
      <c r="D10" s="83"/>
      <c r="E10" s="83"/>
      <c r="F10" s="83"/>
      <c r="G10" s="83"/>
      <c r="H10" s="83"/>
      <c r="I10" s="83"/>
      <c r="J10" s="83"/>
      <c r="K10" s="83"/>
      <c r="L10" s="83"/>
      <c r="M10" s="83"/>
      <c r="N10" s="83"/>
      <c r="O10" s="83"/>
      <c r="P10" s="83"/>
      <c r="Q10" s="83"/>
      <c r="R10" s="1"/>
      <c r="S10" s="8"/>
      <c r="T10" s="8"/>
      <c r="U10" s="8"/>
      <c r="V10" s="8"/>
      <c r="W10" s="8"/>
      <c r="X10" s="8"/>
      <c r="Y10" s="8"/>
      <c r="Z10" s="8"/>
      <c r="AA10" s="8"/>
      <c r="AB10" s="8"/>
      <c r="AC10" s="8"/>
      <c r="AD10" s="8"/>
      <c r="AE10" s="8"/>
      <c r="AF10" s="8"/>
      <c r="AG10" s="8"/>
    </row>
    <row r="11" spans="2:33" s="29" customFormat="1" ht="24.75" customHeight="1" x14ac:dyDescent="0.4">
      <c r="B11" s="298" t="s">
        <v>18</v>
      </c>
      <c r="C11" s="298"/>
      <c r="D11" s="298"/>
      <c r="E11" s="298"/>
      <c r="F11" s="298"/>
      <c r="G11" s="298" t="s">
        <v>17</v>
      </c>
      <c r="H11" s="298"/>
      <c r="I11" s="298"/>
      <c r="J11" s="298"/>
      <c r="K11" s="298"/>
      <c r="L11" s="298"/>
      <c r="M11" s="298"/>
      <c r="N11" s="298" t="s">
        <v>188</v>
      </c>
      <c r="O11" s="298" t="s">
        <v>16</v>
      </c>
      <c r="P11" s="298" t="s">
        <v>15</v>
      </c>
      <c r="Q11" s="298"/>
      <c r="R11" s="23"/>
      <c r="S11" s="28"/>
    </row>
    <row r="12" spans="2:33" s="29" customFormat="1" ht="60" customHeight="1" thickBot="1" x14ac:dyDescent="0.45">
      <c r="B12" s="194"/>
      <c r="C12" s="194" t="s">
        <v>142</v>
      </c>
      <c r="D12" s="194" t="s">
        <v>182</v>
      </c>
      <c r="E12" s="194" t="s">
        <v>181</v>
      </c>
      <c r="F12" s="194" t="s">
        <v>13</v>
      </c>
      <c r="G12" s="194" t="s">
        <v>183</v>
      </c>
      <c r="H12" s="194" t="s">
        <v>184</v>
      </c>
      <c r="I12" s="194" t="s">
        <v>185</v>
      </c>
      <c r="J12" s="194" t="s">
        <v>186</v>
      </c>
      <c r="K12" s="194" t="s">
        <v>187</v>
      </c>
      <c r="L12" s="194" t="s">
        <v>10</v>
      </c>
      <c r="M12" s="194" t="s">
        <v>9</v>
      </c>
      <c r="N12" s="298"/>
      <c r="O12" s="298"/>
      <c r="P12" s="195" t="s">
        <v>8</v>
      </c>
      <c r="Q12" s="194" t="s">
        <v>7</v>
      </c>
      <c r="R12" s="23"/>
      <c r="S12" s="30" t="s">
        <v>6</v>
      </c>
    </row>
    <row r="13" spans="2:33" s="23" customFormat="1" ht="38.25" customHeight="1" x14ac:dyDescent="0.4">
      <c r="B13" s="196">
        <f t="shared" ref="B13:B27" si="0">ROW(B13)-ROW($B$12)</f>
        <v>1</v>
      </c>
      <c r="C13" s="197" t="str">
        <f>$E$3&amp;"."&amp;$E$4&amp;"."&amp;$B13&amp;"."&amp;"EW"&amp;"."&amp;$E$6</f>
        <v>EGSC.18.1.EW.1234</v>
      </c>
      <c r="D13" s="118" t="s">
        <v>113</v>
      </c>
      <c r="E13" s="119"/>
      <c r="F13" s="119"/>
      <c r="G13" s="119"/>
      <c r="H13" s="120"/>
      <c r="I13" s="120"/>
      <c r="J13" s="120"/>
      <c r="K13" s="120"/>
      <c r="L13" s="119"/>
      <c r="M13" s="119"/>
      <c r="N13" s="121"/>
      <c r="O13" s="118" t="s">
        <v>114</v>
      </c>
      <c r="P13" s="122">
        <v>0</v>
      </c>
      <c r="Q13" s="123"/>
      <c r="S13" s="24"/>
    </row>
    <row r="14" spans="2:33" s="23" customFormat="1" ht="38.25" customHeight="1" x14ac:dyDescent="0.4">
      <c r="B14" s="196">
        <f t="shared" si="0"/>
        <v>2</v>
      </c>
      <c r="C14" s="197" t="str">
        <f t="shared" ref="C14:C27" si="1">$E$3&amp;"."&amp;$E$4&amp;"."&amp;$B14&amp;"."&amp;"EW"&amp;"."&amp;$E$6</f>
        <v>EGSC.18.2.EW.1234</v>
      </c>
      <c r="D14" s="118" t="s">
        <v>113</v>
      </c>
      <c r="E14" s="119"/>
      <c r="F14" s="119"/>
      <c r="G14" s="119"/>
      <c r="H14" s="120"/>
      <c r="I14" s="120"/>
      <c r="J14" s="120"/>
      <c r="K14" s="120"/>
      <c r="L14" s="119"/>
      <c r="M14" s="119"/>
      <c r="N14" s="121"/>
      <c r="O14" s="118" t="s">
        <v>114</v>
      </c>
      <c r="P14" s="122">
        <v>0</v>
      </c>
      <c r="Q14" s="123"/>
      <c r="R14" s="25"/>
      <c r="S14" s="24"/>
    </row>
    <row r="15" spans="2:33" s="23" customFormat="1" ht="38.25" customHeight="1" x14ac:dyDescent="0.4">
      <c r="B15" s="196">
        <f t="shared" si="0"/>
        <v>3</v>
      </c>
      <c r="C15" s="197" t="str">
        <f t="shared" si="1"/>
        <v>EGSC.18.3.EW.1234</v>
      </c>
      <c r="D15" s="118" t="s">
        <v>113</v>
      </c>
      <c r="E15" s="119"/>
      <c r="F15" s="119"/>
      <c r="G15" s="119"/>
      <c r="H15" s="120"/>
      <c r="I15" s="120"/>
      <c r="J15" s="120"/>
      <c r="K15" s="120"/>
      <c r="L15" s="119"/>
      <c r="M15" s="119"/>
      <c r="N15" s="121"/>
      <c r="O15" s="118" t="s">
        <v>114</v>
      </c>
      <c r="P15" s="122">
        <v>0</v>
      </c>
      <c r="Q15" s="123"/>
      <c r="R15" s="25"/>
      <c r="S15" s="24"/>
    </row>
    <row r="16" spans="2:33" s="23" customFormat="1" ht="38.25" customHeight="1" x14ac:dyDescent="0.4">
      <c r="B16" s="196">
        <f t="shared" si="0"/>
        <v>4</v>
      </c>
      <c r="C16" s="197" t="str">
        <f t="shared" si="1"/>
        <v>EGSC.18.4.EW.1234</v>
      </c>
      <c r="D16" s="118" t="s">
        <v>113</v>
      </c>
      <c r="E16" s="119"/>
      <c r="F16" s="119"/>
      <c r="G16" s="119"/>
      <c r="H16" s="120"/>
      <c r="I16" s="120"/>
      <c r="J16" s="120"/>
      <c r="K16" s="120"/>
      <c r="L16" s="119"/>
      <c r="M16" s="119"/>
      <c r="N16" s="121"/>
      <c r="O16" s="118" t="s">
        <v>114</v>
      </c>
      <c r="P16" s="122">
        <v>0</v>
      </c>
      <c r="Q16" s="123"/>
      <c r="R16" s="25"/>
      <c r="S16" s="24"/>
    </row>
    <row r="17" spans="2:19" s="23" customFormat="1" ht="38.25" customHeight="1" x14ac:dyDescent="0.4">
      <c r="B17" s="196">
        <f t="shared" si="0"/>
        <v>5</v>
      </c>
      <c r="C17" s="197" t="str">
        <f t="shared" si="1"/>
        <v>EGSC.18.5.EW.1234</v>
      </c>
      <c r="D17" s="118" t="s">
        <v>113</v>
      </c>
      <c r="E17" s="119"/>
      <c r="F17" s="119"/>
      <c r="G17" s="119"/>
      <c r="H17" s="120"/>
      <c r="I17" s="120"/>
      <c r="J17" s="120"/>
      <c r="K17" s="120"/>
      <c r="L17" s="119"/>
      <c r="M17" s="119"/>
      <c r="N17" s="121"/>
      <c r="O17" s="118" t="s">
        <v>114</v>
      </c>
      <c r="P17" s="122">
        <v>0</v>
      </c>
      <c r="Q17" s="123"/>
      <c r="R17" s="25"/>
      <c r="S17" s="24"/>
    </row>
    <row r="18" spans="2:19" s="23" customFormat="1" ht="38.25" customHeight="1" x14ac:dyDescent="0.4">
      <c r="B18" s="196">
        <f t="shared" si="0"/>
        <v>6</v>
      </c>
      <c r="C18" s="197" t="str">
        <f t="shared" si="1"/>
        <v>EGSC.18.6.EW.1234</v>
      </c>
      <c r="D18" s="118" t="s">
        <v>113</v>
      </c>
      <c r="E18" s="119"/>
      <c r="F18" s="119"/>
      <c r="G18" s="119"/>
      <c r="H18" s="120"/>
      <c r="I18" s="120"/>
      <c r="J18" s="120"/>
      <c r="K18" s="120"/>
      <c r="L18" s="119"/>
      <c r="M18" s="119"/>
      <c r="N18" s="121"/>
      <c r="O18" s="118" t="s">
        <v>114</v>
      </c>
      <c r="P18" s="122">
        <v>0</v>
      </c>
      <c r="Q18" s="123"/>
      <c r="R18" s="25"/>
      <c r="S18" s="24"/>
    </row>
    <row r="19" spans="2:19" s="23" customFormat="1" ht="38.25" customHeight="1" x14ac:dyDescent="0.4">
      <c r="B19" s="196">
        <f t="shared" si="0"/>
        <v>7</v>
      </c>
      <c r="C19" s="197" t="str">
        <f t="shared" si="1"/>
        <v>EGSC.18.7.EW.1234</v>
      </c>
      <c r="D19" s="118" t="s">
        <v>113</v>
      </c>
      <c r="E19" s="119"/>
      <c r="F19" s="119"/>
      <c r="G19" s="119"/>
      <c r="H19" s="120"/>
      <c r="I19" s="120"/>
      <c r="J19" s="120"/>
      <c r="K19" s="120"/>
      <c r="L19" s="119"/>
      <c r="M19" s="119"/>
      <c r="N19" s="121"/>
      <c r="O19" s="118" t="s">
        <v>114</v>
      </c>
      <c r="P19" s="122">
        <v>0</v>
      </c>
      <c r="Q19" s="123"/>
      <c r="R19" s="25"/>
      <c r="S19" s="24"/>
    </row>
    <row r="20" spans="2:19" s="23" customFormat="1" ht="38.25" customHeight="1" x14ac:dyDescent="0.4">
      <c r="B20" s="196">
        <f t="shared" si="0"/>
        <v>8</v>
      </c>
      <c r="C20" s="197" t="str">
        <f t="shared" si="1"/>
        <v>EGSC.18.8.EW.1234</v>
      </c>
      <c r="D20" s="118" t="s">
        <v>113</v>
      </c>
      <c r="E20" s="119"/>
      <c r="F20" s="119"/>
      <c r="G20" s="119"/>
      <c r="H20" s="120"/>
      <c r="I20" s="120"/>
      <c r="J20" s="120"/>
      <c r="K20" s="120"/>
      <c r="L20" s="119"/>
      <c r="M20" s="119"/>
      <c r="N20" s="121"/>
      <c r="O20" s="118" t="s">
        <v>114</v>
      </c>
      <c r="P20" s="122">
        <v>0</v>
      </c>
      <c r="Q20" s="123"/>
      <c r="R20" s="25"/>
      <c r="S20" s="24"/>
    </row>
    <row r="21" spans="2:19" s="23" customFormat="1" ht="38.25" customHeight="1" x14ac:dyDescent="0.4">
      <c r="B21" s="196">
        <f t="shared" si="0"/>
        <v>9</v>
      </c>
      <c r="C21" s="197" t="str">
        <f t="shared" si="1"/>
        <v>EGSC.18.9.EW.1234</v>
      </c>
      <c r="D21" s="118" t="s">
        <v>113</v>
      </c>
      <c r="E21" s="119"/>
      <c r="F21" s="119"/>
      <c r="G21" s="119"/>
      <c r="H21" s="120"/>
      <c r="I21" s="120"/>
      <c r="J21" s="120"/>
      <c r="K21" s="120"/>
      <c r="L21" s="119"/>
      <c r="M21" s="119"/>
      <c r="N21" s="121"/>
      <c r="O21" s="118" t="s">
        <v>114</v>
      </c>
      <c r="P21" s="122">
        <v>0</v>
      </c>
      <c r="Q21" s="123"/>
      <c r="R21" s="25"/>
      <c r="S21" s="24"/>
    </row>
    <row r="22" spans="2:19" s="23" customFormat="1" ht="38.25" customHeight="1" x14ac:dyDescent="0.4">
      <c r="B22" s="196">
        <f t="shared" si="0"/>
        <v>10</v>
      </c>
      <c r="C22" s="197" t="str">
        <f t="shared" si="1"/>
        <v>EGSC.18.10.EW.1234</v>
      </c>
      <c r="D22" s="118" t="s">
        <v>113</v>
      </c>
      <c r="E22" s="119"/>
      <c r="F22" s="119"/>
      <c r="G22" s="119"/>
      <c r="H22" s="120"/>
      <c r="I22" s="120"/>
      <c r="J22" s="120"/>
      <c r="K22" s="120"/>
      <c r="L22" s="119"/>
      <c r="M22" s="119"/>
      <c r="N22" s="121"/>
      <c r="O22" s="118" t="s">
        <v>114</v>
      </c>
      <c r="P22" s="122">
        <v>0</v>
      </c>
      <c r="Q22" s="123"/>
      <c r="R22" s="25"/>
      <c r="S22" s="24"/>
    </row>
    <row r="23" spans="2:19" s="23" customFormat="1" ht="38.25" customHeight="1" x14ac:dyDescent="0.4">
      <c r="B23" s="196">
        <f t="shared" si="0"/>
        <v>11</v>
      </c>
      <c r="C23" s="197" t="str">
        <f t="shared" si="1"/>
        <v>EGSC.18.11.EW.1234</v>
      </c>
      <c r="D23" s="118" t="s">
        <v>113</v>
      </c>
      <c r="E23" s="119"/>
      <c r="F23" s="119"/>
      <c r="G23" s="119"/>
      <c r="H23" s="120"/>
      <c r="I23" s="120"/>
      <c r="J23" s="120"/>
      <c r="K23" s="120"/>
      <c r="L23" s="119"/>
      <c r="M23" s="119"/>
      <c r="N23" s="121"/>
      <c r="O23" s="118" t="s">
        <v>114</v>
      </c>
      <c r="P23" s="122">
        <v>0</v>
      </c>
      <c r="Q23" s="123"/>
      <c r="R23" s="25"/>
      <c r="S23" s="24"/>
    </row>
    <row r="24" spans="2:19" s="23" customFormat="1" ht="38.25" customHeight="1" x14ac:dyDescent="0.4">
      <c r="B24" s="196">
        <f t="shared" si="0"/>
        <v>12</v>
      </c>
      <c r="C24" s="197" t="str">
        <f t="shared" si="1"/>
        <v>EGSC.18.12.EW.1234</v>
      </c>
      <c r="D24" s="118" t="s">
        <v>113</v>
      </c>
      <c r="E24" s="119"/>
      <c r="F24" s="119"/>
      <c r="G24" s="119"/>
      <c r="H24" s="120"/>
      <c r="I24" s="120"/>
      <c r="J24" s="120"/>
      <c r="K24" s="120"/>
      <c r="L24" s="119"/>
      <c r="M24" s="119"/>
      <c r="N24" s="121"/>
      <c r="O24" s="118" t="s">
        <v>114</v>
      </c>
      <c r="P24" s="122">
        <v>0</v>
      </c>
      <c r="Q24" s="123"/>
      <c r="R24" s="25"/>
      <c r="S24" s="24"/>
    </row>
    <row r="25" spans="2:19" s="23" customFormat="1" ht="38.25" customHeight="1" x14ac:dyDescent="0.4">
      <c r="B25" s="196">
        <f t="shared" si="0"/>
        <v>13</v>
      </c>
      <c r="C25" s="197" t="str">
        <f t="shared" si="1"/>
        <v>EGSC.18.13.EW.1234</v>
      </c>
      <c r="D25" s="118" t="s">
        <v>113</v>
      </c>
      <c r="E25" s="119"/>
      <c r="F25" s="119"/>
      <c r="G25" s="119"/>
      <c r="H25" s="120"/>
      <c r="I25" s="120"/>
      <c r="J25" s="120"/>
      <c r="K25" s="120"/>
      <c r="L25" s="119"/>
      <c r="M25" s="119"/>
      <c r="N25" s="121"/>
      <c r="O25" s="118" t="s">
        <v>114</v>
      </c>
      <c r="P25" s="122">
        <v>0</v>
      </c>
      <c r="Q25" s="123"/>
      <c r="R25" s="25"/>
      <c r="S25" s="24"/>
    </row>
    <row r="26" spans="2:19" s="23" customFormat="1" ht="38.25" customHeight="1" x14ac:dyDescent="0.4">
      <c r="B26" s="196">
        <f t="shared" si="0"/>
        <v>14</v>
      </c>
      <c r="C26" s="197" t="str">
        <f t="shared" si="1"/>
        <v>EGSC.18.14.EW.1234</v>
      </c>
      <c r="D26" s="118" t="s">
        <v>113</v>
      </c>
      <c r="E26" s="119"/>
      <c r="F26" s="119"/>
      <c r="G26" s="119"/>
      <c r="H26" s="120"/>
      <c r="I26" s="120"/>
      <c r="J26" s="120"/>
      <c r="K26" s="120"/>
      <c r="L26" s="119"/>
      <c r="M26" s="119"/>
      <c r="N26" s="121"/>
      <c r="O26" s="118" t="s">
        <v>114</v>
      </c>
      <c r="P26" s="122">
        <v>0</v>
      </c>
      <c r="Q26" s="123"/>
      <c r="R26" s="25"/>
      <c r="S26" s="24"/>
    </row>
    <row r="27" spans="2:19" s="23" customFormat="1" ht="38.25" customHeight="1" x14ac:dyDescent="0.4">
      <c r="B27" s="196">
        <f t="shared" si="0"/>
        <v>15</v>
      </c>
      <c r="C27" s="197" t="str">
        <f t="shared" si="1"/>
        <v>EGSC.18.15.EW.1234</v>
      </c>
      <c r="D27" s="118" t="s">
        <v>113</v>
      </c>
      <c r="E27" s="119"/>
      <c r="F27" s="119"/>
      <c r="G27" s="119"/>
      <c r="H27" s="120"/>
      <c r="I27" s="120"/>
      <c r="J27" s="120"/>
      <c r="K27" s="120"/>
      <c r="L27" s="119"/>
      <c r="M27" s="119"/>
      <c r="N27" s="121"/>
      <c r="O27" s="118" t="s">
        <v>114</v>
      </c>
      <c r="P27" s="122">
        <v>0</v>
      </c>
      <c r="Q27" s="123"/>
      <c r="R27" s="25"/>
      <c r="S27" s="24"/>
    </row>
    <row r="28" spans="2:19" ht="46.5" customHeight="1" x14ac:dyDescent="0.35">
      <c r="B28" s="84"/>
      <c r="C28" s="84"/>
      <c r="D28" s="84"/>
      <c r="E28" s="84"/>
      <c r="F28" s="84"/>
      <c r="G28" s="84"/>
      <c r="H28" s="84"/>
      <c r="I28" s="84"/>
      <c r="J28" s="84"/>
      <c r="K28" s="84"/>
      <c r="L28" s="84"/>
      <c r="M28" s="84"/>
      <c r="N28" s="84"/>
      <c r="O28" s="298" t="s">
        <v>164</v>
      </c>
      <c r="P28" s="198">
        <f>SUM(P13:P27)</f>
        <v>0</v>
      </c>
      <c r="Q28" s="84"/>
    </row>
    <row r="29" spans="2:19" ht="0" hidden="1" customHeight="1" x14ac:dyDescent="0.35">
      <c r="D29" s="84"/>
      <c r="E29" s="84"/>
      <c r="F29" s="84"/>
      <c r="G29" s="84"/>
      <c r="H29" s="84"/>
      <c r="I29" s="84"/>
      <c r="J29" s="84"/>
      <c r="K29" s="84"/>
      <c r="L29" s="84"/>
      <c r="M29" s="84"/>
      <c r="N29" s="84"/>
      <c r="O29" s="298"/>
      <c r="P29" s="199"/>
      <c r="Q29" s="84"/>
    </row>
  </sheetData>
  <sheetProtection sheet="1" selectLockedCells="1"/>
  <customSheetViews>
    <customSheetView guid="{F8531A1D-0BE7-4C39-B6F0-44D7931A4F52}" scale="50" showPageBreaks="1" showGridLines="0" fitToPage="1" printArea="1" hiddenRows="1" hiddenColumns="1" view="pageBreakPreview">
      <pane xSplit="4" ySplit="7" topLeftCell="E8" activePane="bottomRight" state="frozen"/>
      <selection pane="bottomRight" activeCell="J17" sqref="J17"/>
      <rowBreaks count="1" manualBreakCount="1">
        <brk id="28" min="1" max="16" man="1"/>
      </rowBreaks>
      <pageMargins left="0.31496062992125984" right="0.31496062992125984" top="1.5354330708661419" bottom="0.74803149606299213" header="0.31496062992125984" footer="0.31496062992125984"/>
      <pageSetup paperSize="9" scale="42" fitToHeight="0" orientation="landscape" r:id="rId1"/>
      <headerFooter differentOddEven="1" differentFirst="1">
        <oddHeader>&amp;L&amp;G</oddHeader>
        <oddFooter xml:space="preserve">&amp;R&amp;D&amp;T&amp;L&amp;"arial,Bold"&amp;10&amp;K3F3F3F &amp;C&amp;"arial,Bold"&amp;14&amp;KFF0000 </oddFooter>
        <evenHeader>&amp;L&amp;G</evenHeader>
        <evenFooter xml:space="preserve">&amp;R&amp;D&amp;T&amp;L&amp;"arial,Bold"&amp;10&amp;K3F3F3F &amp;C&amp;"arial,Bold"&amp;14&amp;KFF0000 </evenFooter>
        <firstFooter xml:space="preserve">&amp;L&amp;"arial,Bold"&amp;10&amp;K3F3F3F &amp;C&amp;"arial,Bold"&amp;14&amp;KFF0000 </firstFooter>
      </headerFooter>
    </customSheetView>
  </customSheetViews>
  <mergeCells count="18">
    <mergeCell ref="P11:Q11"/>
    <mergeCell ref="P1:Q1"/>
    <mergeCell ref="E3:F3"/>
    <mergeCell ref="E4:F4"/>
    <mergeCell ref="E5:F5"/>
    <mergeCell ref="E6:F6"/>
    <mergeCell ref="B1:H1"/>
    <mergeCell ref="O28:O29"/>
    <mergeCell ref="B3:D3"/>
    <mergeCell ref="B4:D4"/>
    <mergeCell ref="B5:D5"/>
    <mergeCell ref="B6:D6"/>
    <mergeCell ref="B11:F11"/>
    <mergeCell ref="G11:M11"/>
    <mergeCell ref="N11:N12"/>
    <mergeCell ref="O11:O12"/>
    <mergeCell ref="E7:F7"/>
    <mergeCell ref="B7:D7"/>
  </mergeCells>
  <pageMargins left="0.31496062992125984" right="0.31496062992125984" top="0.6" bottom="0.74803149606299213" header="0.31496062992125984" footer="0.31496062992125984"/>
  <pageSetup paperSize="9" scale="42" fitToHeight="0" orientation="landscape" r:id="rId2"/>
  <headerFooter differentOddEven="1" differentFirst="1">
    <oddHeader>&amp;L&amp;G</oddHeader>
    <oddFooter xml:space="preserve">&amp;R&amp;D&amp;T&amp;L&amp;"arial,Bold"&amp;10&amp;K3F3F3F &amp;C&amp;"arial,Bold"&amp;14&amp;KFF0000 </oddFooter>
    <evenHeader>&amp;L&amp;G</evenHeader>
    <evenFooter xml:space="preserve">&amp;R&amp;D&amp;T&amp;L&amp;"arial,Bold"&amp;10&amp;K3F3F3F &amp;C&amp;"arial,Bold"&amp;14&amp;KFF0000 </evenFooter>
    <firstFooter xml:space="preserve">&amp;L&amp;"arial,Bold"&amp;10&amp;K3F3F3F &amp;C&amp;"arial,Bold"&amp;14&amp;KFF0000 </firstFooter>
  </headerFooter>
  <rowBreaks count="1" manualBreakCount="1">
    <brk id="28" min="1" max="16" man="1"/>
  </rowBreaks>
  <drawing r:id="rId3"/>
  <legacyDrawingHF r:id="rId4"/>
  <extLst>
    <ext xmlns:x14="http://schemas.microsoft.com/office/spreadsheetml/2009/9/main" uri="{CCE6A557-97BC-4b89-ADB6-D9C93CAAB3DF}">
      <x14:dataValidations xmlns:xm="http://schemas.microsoft.com/office/excel/2006/main" count="2">
        <x14:dataValidation type="list" allowBlank="1" showInputMessage="1" xr:uid="{00000000-0002-0000-0100-000000000000}">
          <x14:formula1>
            <xm:f>Assumptions_GEN!$B$31:$B$37</xm:f>
          </x14:formula1>
          <xm:sqref>D13:D27</xm:sqref>
        </x14:dataValidation>
        <x14:dataValidation type="list" allowBlank="1" showInputMessage="1" xr:uid="{00000000-0002-0000-0100-000001000000}">
          <x14:formula1>
            <xm:f>Assumptions_GEN!$B$69:$B$93</xm:f>
          </x14:formula1>
          <xm:sqref>O13:O27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BU54"/>
  <sheetViews>
    <sheetView showGridLines="0" view="pageBreakPreview" zoomScaleNormal="100" zoomScaleSheetLayoutView="100" workbookViewId="0">
      <selection activeCell="C4" sqref="C4"/>
    </sheetView>
  </sheetViews>
  <sheetFormatPr defaultColWidth="0" defaultRowHeight="0" customHeight="1" zeroHeight="1" x14ac:dyDescent="0.35"/>
  <cols>
    <col min="1" max="1" width="11.265625" style="3" customWidth="1"/>
    <col min="2" max="2" width="28.265625" style="3" customWidth="1"/>
    <col min="3" max="3" width="31.59765625" style="3" customWidth="1"/>
    <col min="4" max="6" width="23.1328125" style="3" customWidth="1"/>
    <col min="7" max="7" width="40.73046875" style="3" customWidth="1"/>
    <col min="8" max="9" width="18.1328125" style="3" customWidth="1"/>
    <col min="10" max="11" width="18" style="3" customWidth="1"/>
    <col min="12" max="12" width="29.1328125" style="3" customWidth="1"/>
    <col min="13" max="15" width="15.86328125" style="3" customWidth="1"/>
    <col min="16" max="16" width="17.3984375" style="3" customWidth="1"/>
    <col min="17" max="17" width="18.1328125" style="3" customWidth="1"/>
    <col min="18" max="18" width="18.265625" style="3" customWidth="1"/>
    <col min="19" max="19" width="31.73046875" style="3" customWidth="1"/>
    <col min="20" max="20" width="18.73046875" style="3" customWidth="1"/>
    <col min="21" max="21" width="31" style="4" customWidth="1"/>
    <col min="22" max="22" width="12.73046875" style="4" customWidth="1"/>
    <col min="23" max="26" width="18.1328125" style="4" customWidth="1"/>
    <col min="27" max="27" width="15.86328125" style="4" customWidth="1"/>
    <col min="28" max="28" width="19" style="4" customWidth="1"/>
    <col min="29" max="30" width="18.1328125" style="4" customWidth="1"/>
    <col min="31" max="31" width="41" style="4" customWidth="1"/>
    <col min="32" max="32" width="9.1328125" customWidth="1"/>
    <col min="33" max="73" width="0" style="3" hidden="1" customWidth="1"/>
    <col min="74" max="16384" width="9.1328125" style="3" hidden="1"/>
  </cols>
  <sheetData>
    <row r="1" spans="1:47" s="53" customFormat="1" ht="61.5" customHeight="1" x14ac:dyDescent="0.35">
      <c r="A1" s="52" t="s">
        <v>196</v>
      </c>
      <c r="B1" s="52"/>
      <c r="C1" s="52"/>
      <c r="D1" s="52"/>
      <c r="E1" s="52"/>
      <c r="F1" s="52"/>
      <c r="G1" s="52"/>
      <c r="H1" s="52"/>
      <c r="I1" s="52"/>
      <c r="J1" s="52"/>
      <c r="K1" s="52"/>
      <c r="L1" s="52"/>
      <c r="M1" s="52"/>
      <c r="N1" s="52"/>
      <c r="O1" s="52"/>
      <c r="P1" s="52"/>
      <c r="Q1" s="52"/>
      <c r="R1" s="52"/>
      <c r="S1" s="52"/>
      <c r="T1" s="52"/>
      <c r="U1" s="52"/>
      <c r="AA1" s="251"/>
      <c r="AC1" s="326" t="s">
        <v>105</v>
      </c>
      <c r="AD1" s="327"/>
      <c r="AE1" s="328"/>
      <c r="AG1" s="54"/>
      <c r="AH1" s="54"/>
      <c r="AI1" s="54"/>
      <c r="AJ1" s="54"/>
      <c r="AK1" s="54"/>
      <c r="AL1" s="54"/>
      <c r="AM1" s="54"/>
      <c r="AN1" s="54"/>
      <c r="AO1" s="54"/>
      <c r="AP1" s="54"/>
      <c r="AQ1" s="54"/>
      <c r="AR1" s="54"/>
      <c r="AS1" s="54"/>
      <c r="AT1" s="54"/>
      <c r="AU1" s="54"/>
    </row>
    <row r="2" spans="1:47" s="1" customFormat="1" ht="18" customHeight="1" x14ac:dyDescent="0.55000000000000004">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G2" s="10"/>
      <c r="AH2" s="10"/>
      <c r="AI2" s="10"/>
      <c r="AJ2" s="10"/>
      <c r="AK2" s="10"/>
      <c r="AL2" s="10"/>
      <c r="AM2" s="10"/>
      <c r="AN2" s="10"/>
      <c r="AO2" s="10"/>
      <c r="AP2" s="10"/>
      <c r="AQ2" s="10"/>
      <c r="AR2" s="10"/>
      <c r="AS2" s="10"/>
      <c r="AT2" s="10"/>
      <c r="AU2" s="10"/>
    </row>
    <row r="3" spans="1:47" s="34" customFormat="1" ht="30.75" customHeight="1" x14ac:dyDescent="0.35">
      <c r="A3" s="322" t="s">
        <v>33</v>
      </c>
      <c r="B3" s="323"/>
      <c r="C3" s="124" t="s">
        <v>100</v>
      </c>
      <c r="D3" s="205" t="s">
        <v>110</v>
      </c>
      <c r="E3" s="58"/>
      <c r="F3" s="58"/>
      <c r="G3" s="58"/>
      <c r="H3" s="55"/>
      <c r="I3" s="62"/>
      <c r="J3" s="56"/>
      <c r="K3" s="56"/>
      <c r="L3" s="56"/>
      <c r="M3" s="56"/>
      <c r="N3" s="56"/>
      <c r="O3" s="56"/>
      <c r="P3" s="56"/>
      <c r="Q3" s="56"/>
      <c r="R3" s="56"/>
      <c r="S3" s="56"/>
      <c r="T3" s="56"/>
      <c r="U3" s="63"/>
      <c r="V3" s="250" t="s">
        <v>138</v>
      </c>
      <c r="W3" s="58"/>
      <c r="X3" s="58"/>
      <c r="Y3" s="58"/>
      <c r="Z3" s="58"/>
      <c r="AA3" s="58"/>
      <c r="AB3" s="58"/>
      <c r="AC3" s="58"/>
      <c r="AD3" s="58"/>
      <c r="AE3" s="58"/>
      <c r="AG3" s="48"/>
      <c r="AH3" s="48"/>
      <c r="AI3" s="48"/>
      <c r="AJ3" s="48"/>
      <c r="AK3" s="48"/>
      <c r="AL3" s="48"/>
      <c r="AM3" s="48"/>
      <c r="AN3" s="48"/>
      <c r="AO3" s="48"/>
      <c r="AP3" s="48"/>
      <c r="AQ3" s="48"/>
      <c r="AR3" s="48"/>
      <c r="AS3" s="48"/>
      <c r="AT3" s="48"/>
      <c r="AU3" s="48"/>
    </row>
    <row r="4" spans="1:47" s="34" customFormat="1" ht="30.75" customHeight="1" x14ac:dyDescent="0.35">
      <c r="A4" s="319" t="s">
        <v>95</v>
      </c>
      <c r="B4" s="320"/>
      <c r="C4" s="125">
        <v>18</v>
      </c>
      <c r="D4" s="206" t="s">
        <v>111</v>
      </c>
      <c r="E4" s="47"/>
      <c r="F4" s="47"/>
      <c r="G4" s="47"/>
      <c r="H4" s="50"/>
      <c r="I4" s="61"/>
      <c r="J4" s="49"/>
      <c r="K4" s="49"/>
      <c r="L4" s="49"/>
      <c r="M4" s="49"/>
      <c r="N4" s="49"/>
      <c r="O4" s="49"/>
      <c r="P4" s="49"/>
      <c r="Q4" s="49"/>
      <c r="R4" s="49"/>
      <c r="S4" s="49"/>
      <c r="T4" s="49"/>
      <c r="U4" s="64"/>
      <c r="V4" s="249" t="s">
        <v>135</v>
      </c>
      <c r="W4" s="47"/>
      <c r="Y4" s="329"/>
      <c r="Z4" s="330"/>
      <c r="AA4" s="330"/>
      <c r="AB4" s="330"/>
      <c r="AC4" s="330"/>
      <c r="AD4" s="330"/>
      <c r="AE4" s="331"/>
      <c r="AF4" s="48"/>
      <c r="AG4" s="48"/>
      <c r="AH4" s="48"/>
      <c r="AI4" s="48"/>
      <c r="AJ4" s="48"/>
      <c r="AK4" s="48"/>
      <c r="AL4" s="48"/>
      <c r="AM4" s="48"/>
      <c r="AN4" s="48"/>
      <c r="AO4" s="48"/>
      <c r="AP4" s="48"/>
      <c r="AQ4" s="48"/>
      <c r="AR4" s="48"/>
      <c r="AS4" s="48"/>
      <c r="AT4" s="48"/>
    </row>
    <row r="5" spans="1:47" s="34" customFormat="1" ht="30.75" customHeight="1" x14ac:dyDescent="0.35">
      <c r="A5" s="324" t="s">
        <v>97</v>
      </c>
      <c r="B5" s="325"/>
      <c r="C5" s="126" t="s">
        <v>98</v>
      </c>
      <c r="D5" s="207" t="s">
        <v>141</v>
      </c>
      <c r="E5" s="49"/>
      <c r="F5" s="49"/>
      <c r="G5" s="49"/>
      <c r="H5" s="50"/>
      <c r="I5" s="60"/>
      <c r="J5" s="49"/>
      <c r="K5" s="49"/>
      <c r="L5" s="49"/>
      <c r="M5" s="49"/>
      <c r="N5" s="49"/>
      <c r="O5" s="49"/>
      <c r="P5" s="49"/>
      <c r="Q5" s="49"/>
      <c r="R5" s="49"/>
      <c r="S5" s="49"/>
      <c r="T5" s="49"/>
      <c r="U5" s="64"/>
      <c r="V5" s="249" t="s">
        <v>136</v>
      </c>
      <c r="W5" s="47"/>
      <c r="Y5" s="329"/>
      <c r="Z5" s="330"/>
      <c r="AA5" s="330"/>
      <c r="AB5" s="330"/>
      <c r="AC5" s="330"/>
      <c r="AD5" s="330"/>
      <c r="AE5" s="331"/>
      <c r="AF5" s="48"/>
      <c r="AG5" s="48"/>
      <c r="AH5" s="48"/>
      <c r="AI5" s="48"/>
      <c r="AJ5" s="48"/>
      <c r="AK5" s="48"/>
      <c r="AL5" s="48"/>
      <c r="AM5" s="48"/>
      <c r="AN5" s="48"/>
      <c r="AO5" s="48"/>
      <c r="AP5" s="48"/>
      <c r="AQ5" s="48"/>
      <c r="AR5" s="48"/>
      <c r="AS5" s="48"/>
      <c r="AT5" s="48"/>
    </row>
    <row r="6" spans="1:47" s="34" customFormat="1" ht="30.75" customHeight="1" x14ac:dyDescent="0.35">
      <c r="A6" s="324" t="s">
        <v>96</v>
      </c>
      <c r="B6" s="325"/>
      <c r="C6" s="127" t="s">
        <v>229</v>
      </c>
      <c r="D6" s="207" t="s">
        <v>112</v>
      </c>
      <c r="E6" s="49"/>
      <c r="F6" s="49"/>
      <c r="G6" s="49"/>
      <c r="H6" s="50"/>
      <c r="I6" s="60"/>
      <c r="J6" s="49"/>
      <c r="K6" s="49"/>
      <c r="L6" s="49"/>
      <c r="M6" s="49"/>
      <c r="N6" s="49"/>
      <c r="O6" s="49"/>
      <c r="P6" s="49"/>
      <c r="Q6" s="49"/>
      <c r="R6" s="49"/>
      <c r="S6" s="49"/>
      <c r="T6" s="49"/>
      <c r="U6" s="64"/>
      <c r="V6" s="244" t="s">
        <v>137</v>
      </c>
      <c r="W6" s="245"/>
      <c r="Y6" s="329"/>
      <c r="Z6" s="330"/>
      <c r="AA6" s="330"/>
      <c r="AB6" s="330"/>
      <c r="AC6" s="330"/>
      <c r="AD6" s="330"/>
      <c r="AE6" s="331"/>
      <c r="AF6" s="48"/>
      <c r="AG6" s="48"/>
      <c r="AH6" s="48"/>
      <c r="AI6" s="48"/>
      <c r="AJ6" s="48"/>
      <c r="AK6" s="48"/>
      <c r="AL6" s="48"/>
      <c r="AM6" s="48"/>
      <c r="AN6" s="48"/>
      <c r="AO6" s="48"/>
      <c r="AP6" s="48"/>
      <c r="AQ6" s="48"/>
      <c r="AR6" s="48"/>
      <c r="AS6" s="48"/>
      <c r="AT6" s="48"/>
    </row>
    <row r="7" spans="1:47" s="34" customFormat="1" ht="30.75" customHeight="1" x14ac:dyDescent="0.35">
      <c r="A7" s="319" t="s">
        <v>139</v>
      </c>
      <c r="B7" s="320"/>
      <c r="C7" s="128" t="s">
        <v>99</v>
      </c>
      <c r="D7" s="206" t="s">
        <v>140</v>
      </c>
      <c r="E7" s="47"/>
      <c r="F7" s="47"/>
      <c r="G7" s="47"/>
      <c r="H7" s="50"/>
      <c r="I7" s="61"/>
      <c r="J7" s="49"/>
      <c r="K7" s="49"/>
      <c r="L7" s="49"/>
      <c r="M7" s="49"/>
      <c r="N7" s="49"/>
      <c r="O7" s="49"/>
      <c r="P7" s="49"/>
      <c r="Q7" s="49"/>
      <c r="R7" s="49"/>
      <c r="S7" s="49"/>
      <c r="T7" s="49"/>
      <c r="U7" s="109"/>
      <c r="V7" s="108"/>
      <c r="W7" s="49"/>
      <c r="X7" s="49"/>
      <c r="Y7" s="49"/>
      <c r="Z7" s="49"/>
      <c r="AA7" s="49"/>
      <c r="AB7" s="49"/>
      <c r="AC7" s="49"/>
      <c r="AD7" s="49"/>
      <c r="AE7" s="49"/>
      <c r="AG7" s="48"/>
      <c r="AH7" s="48"/>
      <c r="AI7" s="48"/>
      <c r="AJ7" s="48"/>
      <c r="AK7" s="48"/>
      <c r="AL7" s="48"/>
      <c r="AM7" s="48"/>
      <c r="AN7" s="48"/>
      <c r="AO7" s="48"/>
      <c r="AP7" s="48"/>
      <c r="AQ7" s="48"/>
      <c r="AR7" s="48"/>
      <c r="AS7" s="48"/>
      <c r="AT7" s="48"/>
      <c r="AU7" s="48"/>
    </row>
    <row r="8" spans="1:47" s="34" customFormat="1" ht="30.75" customHeight="1" x14ac:dyDescent="0.35">
      <c r="A8" s="321" t="s">
        <v>170</v>
      </c>
      <c r="B8" s="321"/>
      <c r="C8" s="128" t="s">
        <v>172</v>
      </c>
      <c r="D8" s="208" t="s">
        <v>171</v>
      </c>
      <c r="E8" s="65"/>
      <c r="F8" s="65"/>
      <c r="G8" s="65"/>
      <c r="H8" s="66"/>
      <c r="I8" s="67"/>
      <c r="J8" s="57"/>
      <c r="K8" s="57"/>
      <c r="L8" s="57"/>
      <c r="M8" s="57"/>
      <c r="N8" s="57"/>
      <c r="O8" s="57"/>
      <c r="P8" s="57"/>
      <c r="Q8" s="57"/>
      <c r="R8" s="57"/>
      <c r="S8" s="57"/>
      <c r="T8" s="57"/>
      <c r="U8" s="59"/>
      <c r="V8" s="110"/>
      <c r="W8" s="57"/>
      <c r="X8" s="57"/>
      <c r="Y8" s="57"/>
      <c r="Z8" s="57"/>
      <c r="AA8" s="57"/>
      <c r="AB8" s="57"/>
      <c r="AC8" s="57"/>
      <c r="AD8" s="57"/>
      <c r="AE8" s="57"/>
      <c r="AG8" s="48"/>
      <c r="AH8" s="48"/>
      <c r="AI8" s="48"/>
      <c r="AJ8" s="48"/>
      <c r="AK8" s="48"/>
      <c r="AL8" s="48"/>
      <c r="AM8" s="48"/>
      <c r="AN8" s="48"/>
      <c r="AO8" s="48"/>
      <c r="AP8" s="48"/>
      <c r="AQ8" s="48"/>
      <c r="AR8" s="48"/>
      <c r="AS8" s="48"/>
      <c r="AT8" s="48"/>
      <c r="AU8" s="48"/>
    </row>
    <row r="9" spans="1:47" s="7" customFormat="1" ht="18" customHeight="1" x14ac:dyDescent="0.55000000000000004">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1"/>
      <c r="AG9" s="8"/>
      <c r="AH9" s="8"/>
      <c r="AI9" s="8"/>
      <c r="AJ9" s="8"/>
      <c r="AK9" s="8"/>
      <c r="AL9" s="8"/>
      <c r="AM9" s="8"/>
      <c r="AN9" s="8"/>
      <c r="AO9" s="8"/>
      <c r="AP9" s="8"/>
      <c r="AQ9" s="8"/>
      <c r="AR9" s="8"/>
      <c r="AS9" s="8"/>
      <c r="AT9" s="8"/>
      <c r="AU9" s="8"/>
    </row>
    <row r="10" spans="1:47" s="2" customFormat="1" ht="25.5" customHeight="1" x14ac:dyDescent="0.65">
      <c r="A10" s="113"/>
      <c r="B10" s="113"/>
      <c r="C10" s="113"/>
      <c r="D10" s="113"/>
      <c r="E10" s="113"/>
      <c r="F10" s="113"/>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G10" s="16"/>
      <c r="AH10" s="16"/>
      <c r="AI10" s="16"/>
      <c r="AJ10" s="16"/>
      <c r="AK10" s="16"/>
      <c r="AL10" s="16"/>
      <c r="AM10" s="16"/>
      <c r="AN10" s="16"/>
      <c r="AO10" s="16"/>
      <c r="AP10" s="16"/>
      <c r="AQ10" s="16"/>
      <c r="AR10" s="16"/>
      <c r="AS10" s="16"/>
      <c r="AT10" s="16"/>
      <c r="AU10" s="16"/>
    </row>
    <row r="11" spans="1:47" s="7" customFormat="1" ht="18" customHeight="1" thickBot="1" x14ac:dyDescent="0.6">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1"/>
      <c r="AG11" s="8"/>
      <c r="AH11" s="8"/>
      <c r="AI11" s="8"/>
      <c r="AJ11" s="8"/>
      <c r="AK11" s="8"/>
      <c r="AL11" s="8"/>
      <c r="AM11" s="8"/>
      <c r="AN11" s="8"/>
      <c r="AO11" s="8"/>
      <c r="AP11" s="8"/>
      <c r="AQ11" s="8"/>
      <c r="AR11" s="8"/>
      <c r="AS11" s="8"/>
      <c r="AT11" s="8"/>
      <c r="AU11" s="8"/>
    </row>
    <row r="12" spans="1:47" s="33" customFormat="1" ht="24.2" customHeight="1" x14ac:dyDescent="0.55000000000000004">
      <c r="A12" s="318" t="s">
        <v>18</v>
      </c>
      <c r="B12" s="318"/>
      <c r="C12" s="318"/>
      <c r="D12" s="318"/>
      <c r="E12" s="318"/>
      <c r="F12" s="318"/>
      <c r="G12" s="318"/>
      <c r="H12" s="318"/>
      <c r="I12" s="318"/>
      <c r="J12" s="318"/>
      <c r="K12" s="318"/>
      <c r="L12" s="318" t="s">
        <v>30</v>
      </c>
      <c r="M12" s="318"/>
      <c r="N12" s="318"/>
      <c r="O12" s="318"/>
      <c r="P12" s="318"/>
      <c r="Q12" s="318"/>
      <c r="R12" s="318"/>
      <c r="S12" s="318"/>
      <c r="T12" s="315" t="s">
        <v>29</v>
      </c>
      <c r="U12" s="316"/>
      <c r="V12" s="317"/>
      <c r="W12" s="315" t="s">
        <v>28</v>
      </c>
      <c r="X12" s="316"/>
      <c r="Y12" s="316"/>
      <c r="Z12" s="316"/>
      <c r="AA12" s="316"/>
      <c r="AB12" s="317"/>
      <c r="AC12" s="315" t="s">
        <v>15</v>
      </c>
      <c r="AD12" s="317"/>
      <c r="AE12" s="192" t="s">
        <v>6</v>
      </c>
      <c r="AF12" s="31"/>
      <c r="AG12" s="32"/>
    </row>
    <row r="13" spans="1:47" s="29" customFormat="1" ht="72" customHeight="1" thickBot="1" x14ac:dyDescent="0.4">
      <c r="A13" s="182" t="s">
        <v>27</v>
      </c>
      <c r="B13" s="182" t="s">
        <v>142</v>
      </c>
      <c r="C13" s="182" t="s">
        <v>167</v>
      </c>
      <c r="D13" s="182" t="s">
        <v>189</v>
      </c>
      <c r="E13" s="182" t="s">
        <v>190</v>
      </c>
      <c r="F13" s="182" t="s">
        <v>191</v>
      </c>
      <c r="G13" s="182" t="s">
        <v>192</v>
      </c>
      <c r="H13" s="182" t="s">
        <v>181</v>
      </c>
      <c r="I13" s="182" t="s">
        <v>13</v>
      </c>
      <c r="J13" s="182" t="s">
        <v>193</v>
      </c>
      <c r="K13" s="182" t="s">
        <v>194</v>
      </c>
      <c r="L13" s="182" t="s">
        <v>183</v>
      </c>
      <c r="M13" s="182" t="s">
        <v>195</v>
      </c>
      <c r="N13" s="182" t="s">
        <v>185</v>
      </c>
      <c r="O13" s="182" t="s">
        <v>12</v>
      </c>
      <c r="P13" s="182" t="s">
        <v>11</v>
      </c>
      <c r="Q13" s="182" t="s">
        <v>10</v>
      </c>
      <c r="R13" s="182" t="s">
        <v>9</v>
      </c>
      <c r="S13" s="182" t="s">
        <v>26</v>
      </c>
      <c r="T13" s="182" t="s">
        <v>25</v>
      </c>
      <c r="U13" s="182" t="s">
        <v>24</v>
      </c>
      <c r="V13" s="182" t="s">
        <v>23</v>
      </c>
      <c r="W13" s="186" t="s">
        <v>67</v>
      </c>
      <c r="X13" s="186" t="s">
        <v>22</v>
      </c>
      <c r="Y13" s="186" t="s">
        <v>21</v>
      </c>
      <c r="Z13" s="186" t="s">
        <v>20</v>
      </c>
      <c r="AA13" s="186" t="s">
        <v>19</v>
      </c>
      <c r="AB13" s="186" t="s">
        <v>230</v>
      </c>
      <c r="AC13" s="186" t="s">
        <v>67</v>
      </c>
      <c r="AD13" s="246" t="s">
        <v>228</v>
      </c>
      <c r="AE13" s="193"/>
    </row>
    <row r="14" spans="1:47" s="23" customFormat="1" ht="38.25" customHeight="1" x14ac:dyDescent="0.4">
      <c r="A14" s="183">
        <f t="shared" ref="A14:A53" si="0">ROW(A14)-ROW($A$13)</f>
        <v>1</v>
      </c>
      <c r="B14" s="183" t="str">
        <f t="shared" ref="B14:B53" si="1">$C$3&amp;"."&amp;$C$4&amp;"."&amp;$A14&amp;"."&amp;$C$6&amp;"."&amp;$C$7</f>
        <v>EGSC.18.1.RW.AGRN08</v>
      </c>
      <c r="C14" s="129" t="s">
        <v>119</v>
      </c>
      <c r="D14" s="129"/>
      <c r="E14" s="129"/>
      <c r="F14" s="129"/>
      <c r="G14" s="129" t="s">
        <v>113</v>
      </c>
      <c r="H14" s="130" t="s">
        <v>158</v>
      </c>
      <c r="I14" s="130" t="s">
        <v>159</v>
      </c>
      <c r="J14" s="130" t="s">
        <v>160</v>
      </c>
      <c r="K14" s="130" t="s">
        <v>161</v>
      </c>
      <c r="L14" s="130" t="s">
        <v>163</v>
      </c>
      <c r="M14" s="131">
        <v>345678</v>
      </c>
      <c r="N14" s="131">
        <v>346678</v>
      </c>
      <c r="O14" s="131">
        <v>1001010</v>
      </c>
      <c r="P14" s="131">
        <v>1001015</v>
      </c>
      <c r="Q14" s="134"/>
      <c r="R14" s="134"/>
      <c r="S14" s="136"/>
      <c r="T14" s="132" t="s">
        <v>115</v>
      </c>
      <c r="U14" s="253" t="str">
        <f>IFERROR(INDEX(Assumptions_GEN!$B$69:$B$93,MATCH(T14,Assumptions_GEN!$B$41:$B$65,0)),"")</f>
        <v/>
      </c>
      <c r="V14" s="130">
        <v>10</v>
      </c>
      <c r="W14" s="133"/>
      <c r="X14" s="190">
        <f t="shared" ref="X14:X53" si="2">W14*V14</f>
        <v>0</v>
      </c>
      <c r="Y14" s="138">
        <v>0.1</v>
      </c>
      <c r="Z14" s="138">
        <v>0.1</v>
      </c>
      <c r="AA14" s="138">
        <v>0.04</v>
      </c>
      <c r="AB14" s="188">
        <f t="shared" ref="AB14:AB53" si="3">SUM(X14*(1+Y14))*((1+Z14)*(1+AA14))</f>
        <v>0</v>
      </c>
      <c r="AC14" s="254"/>
      <c r="AD14" s="187">
        <f>AC14*V14</f>
        <v>0</v>
      </c>
      <c r="AE14" s="140"/>
    </row>
    <row r="15" spans="1:47" s="23" customFormat="1" ht="38.25" customHeight="1" x14ac:dyDescent="0.4">
      <c r="A15" s="184">
        <f t="shared" si="0"/>
        <v>2</v>
      </c>
      <c r="B15" s="184" t="str">
        <f t="shared" si="1"/>
        <v>EGSC.18.2.RW.AGRN08</v>
      </c>
      <c r="C15" s="129" t="s">
        <v>119</v>
      </c>
      <c r="D15" s="129"/>
      <c r="E15" s="129"/>
      <c r="F15" s="129"/>
      <c r="G15" s="129" t="s">
        <v>113</v>
      </c>
      <c r="H15" s="134"/>
      <c r="I15" s="134"/>
      <c r="J15" s="134"/>
      <c r="K15" s="134"/>
      <c r="L15" s="134"/>
      <c r="M15" s="135"/>
      <c r="N15" s="135"/>
      <c r="O15" s="135"/>
      <c r="P15" s="135"/>
      <c r="Q15" s="134"/>
      <c r="R15" s="134"/>
      <c r="S15" s="136"/>
      <c r="T15" s="132" t="s">
        <v>115</v>
      </c>
      <c r="U15" s="253" t="str">
        <f>IFERROR(INDEX(Assumptions_GEN!$B$69:$B$93,MATCH(T15,Assumptions_GEN!$B$41:$B$65,0)),"")</f>
        <v/>
      </c>
      <c r="V15" s="134"/>
      <c r="W15" s="137"/>
      <c r="X15" s="191">
        <f t="shared" si="2"/>
        <v>0</v>
      </c>
      <c r="Y15" s="139"/>
      <c r="Z15" s="139"/>
      <c r="AA15" s="139"/>
      <c r="AB15" s="188">
        <f t="shared" si="3"/>
        <v>0</v>
      </c>
      <c r="AC15" s="254"/>
      <c r="AD15" s="188">
        <f t="shared" ref="AD15:AD53" si="4">AC15*V15</f>
        <v>0</v>
      </c>
      <c r="AE15" s="140"/>
    </row>
    <row r="16" spans="1:47" s="23" customFormat="1" ht="38.25" customHeight="1" x14ac:dyDescent="0.4">
      <c r="A16" s="184">
        <f t="shared" si="0"/>
        <v>3</v>
      </c>
      <c r="B16" s="184" t="str">
        <f t="shared" si="1"/>
        <v>EGSC.18.3.RW.AGRN08</v>
      </c>
      <c r="C16" s="129" t="s">
        <v>119</v>
      </c>
      <c r="D16" s="129"/>
      <c r="E16" s="129"/>
      <c r="F16" s="129"/>
      <c r="G16" s="129" t="s">
        <v>113</v>
      </c>
      <c r="H16" s="134"/>
      <c r="I16" s="134"/>
      <c r="J16" s="134"/>
      <c r="K16" s="134"/>
      <c r="L16" s="134"/>
      <c r="M16" s="135"/>
      <c r="N16" s="135"/>
      <c r="O16" s="135"/>
      <c r="P16" s="135"/>
      <c r="Q16" s="134"/>
      <c r="R16" s="134"/>
      <c r="S16" s="136"/>
      <c r="T16" s="132" t="s">
        <v>115</v>
      </c>
      <c r="U16" s="253" t="str">
        <f>IFERROR(INDEX(Assumptions_GEN!$B$69:$B$93,MATCH(T16,Assumptions_GEN!$B$41:$B$65,0)),"")</f>
        <v/>
      </c>
      <c r="V16" s="134"/>
      <c r="W16" s="137"/>
      <c r="X16" s="191">
        <f t="shared" si="2"/>
        <v>0</v>
      </c>
      <c r="Y16" s="139"/>
      <c r="Z16" s="139"/>
      <c r="AA16" s="139"/>
      <c r="AB16" s="188">
        <f t="shared" si="3"/>
        <v>0</v>
      </c>
      <c r="AC16" s="254"/>
      <c r="AD16" s="188">
        <f t="shared" si="4"/>
        <v>0</v>
      </c>
      <c r="AE16" s="140"/>
    </row>
    <row r="17" spans="1:31" s="23" customFormat="1" ht="38.25" customHeight="1" x14ac:dyDescent="0.4">
      <c r="A17" s="184">
        <f t="shared" si="0"/>
        <v>4</v>
      </c>
      <c r="B17" s="184" t="str">
        <f t="shared" si="1"/>
        <v>EGSC.18.4.RW.AGRN08</v>
      </c>
      <c r="C17" s="129" t="s">
        <v>119</v>
      </c>
      <c r="D17" s="129"/>
      <c r="E17" s="129"/>
      <c r="F17" s="129"/>
      <c r="G17" s="129" t="s">
        <v>113</v>
      </c>
      <c r="H17" s="134"/>
      <c r="I17" s="134"/>
      <c r="J17" s="134"/>
      <c r="K17" s="134"/>
      <c r="L17" s="134"/>
      <c r="M17" s="135"/>
      <c r="N17" s="135"/>
      <c r="O17" s="135"/>
      <c r="P17" s="135"/>
      <c r="Q17" s="134"/>
      <c r="R17" s="134"/>
      <c r="S17" s="136"/>
      <c r="T17" s="132" t="s">
        <v>115</v>
      </c>
      <c r="U17" s="253" t="str">
        <f>IFERROR(INDEX(Assumptions_GEN!$B$69:$B$93,MATCH(T17,Assumptions_GEN!$B$41:$B$65,0)),"")</f>
        <v/>
      </c>
      <c r="V17" s="134"/>
      <c r="W17" s="137"/>
      <c r="X17" s="191">
        <f t="shared" si="2"/>
        <v>0</v>
      </c>
      <c r="Y17" s="139"/>
      <c r="Z17" s="139"/>
      <c r="AA17" s="139"/>
      <c r="AB17" s="188">
        <f t="shared" si="3"/>
        <v>0</v>
      </c>
      <c r="AC17" s="254"/>
      <c r="AD17" s="188">
        <f t="shared" si="4"/>
        <v>0</v>
      </c>
      <c r="AE17" s="140"/>
    </row>
    <row r="18" spans="1:31" s="23" customFormat="1" ht="38.25" customHeight="1" x14ac:dyDescent="0.4">
      <c r="A18" s="184">
        <f t="shared" si="0"/>
        <v>5</v>
      </c>
      <c r="B18" s="184" t="str">
        <f t="shared" si="1"/>
        <v>EGSC.18.5.RW.AGRN08</v>
      </c>
      <c r="C18" s="129" t="s">
        <v>119</v>
      </c>
      <c r="D18" s="129"/>
      <c r="E18" s="129"/>
      <c r="F18" s="129"/>
      <c r="G18" s="129" t="s">
        <v>113</v>
      </c>
      <c r="H18" s="134"/>
      <c r="I18" s="134"/>
      <c r="J18" s="134"/>
      <c r="K18" s="134"/>
      <c r="L18" s="134"/>
      <c r="M18" s="135"/>
      <c r="N18" s="135"/>
      <c r="O18" s="135"/>
      <c r="P18" s="135"/>
      <c r="Q18" s="134"/>
      <c r="R18" s="134"/>
      <c r="S18" s="136"/>
      <c r="T18" s="132" t="s">
        <v>115</v>
      </c>
      <c r="U18" s="253" t="str">
        <f>IFERROR(INDEX(Assumptions_GEN!$B$69:$B$93,MATCH(T18,Assumptions_GEN!$B$41:$B$65,0)),"")</f>
        <v/>
      </c>
      <c r="V18" s="134"/>
      <c r="W18" s="137"/>
      <c r="X18" s="191">
        <f t="shared" si="2"/>
        <v>0</v>
      </c>
      <c r="Y18" s="139"/>
      <c r="Z18" s="139"/>
      <c r="AA18" s="139"/>
      <c r="AB18" s="188">
        <f t="shared" si="3"/>
        <v>0</v>
      </c>
      <c r="AC18" s="254"/>
      <c r="AD18" s="188">
        <f t="shared" si="4"/>
        <v>0</v>
      </c>
      <c r="AE18" s="140"/>
    </row>
    <row r="19" spans="1:31" s="23" customFormat="1" ht="38.25" customHeight="1" x14ac:dyDescent="0.4">
      <c r="A19" s="184">
        <f t="shared" si="0"/>
        <v>6</v>
      </c>
      <c r="B19" s="184" t="str">
        <f t="shared" si="1"/>
        <v>EGSC.18.6.RW.AGRN08</v>
      </c>
      <c r="C19" s="129" t="s">
        <v>119</v>
      </c>
      <c r="D19" s="129"/>
      <c r="E19" s="129"/>
      <c r="F19" s="129"/>
      <c r="G19" s="129" t="s">
        <v>113</v>
      </c>
      <c r="H19" s="134"/>
      <c r="I19" s="134"/>
      <c r="J19" s="134"/>
      <c r="K19" s="134"/>
      <c r="L19" s="134"/>
      <c r="M19" s="135"/>
      <c r="N19" s="135"/>
      <c r="O19" s="135"/>
      <c r="P19" s="135"/>
      <c r="Q19" s="134"/>
      <c r="R19" s="134"/>
      <c r="S19" s="136"/>
      <c r="T19" s="132" t="s">
        <v>115</v>
      </c>
      <c r="U19" s="253" t="str">
        <f>IFERROR(INDEX(Assumptions_GEN!$B$69:$B$93,MATCH(T19,Assumptions_GEN!$B$41:$B$65,0)),"")</f>
        <v/>
      </c>
      <c r="V19" s="134"/>
      <c r="W19" s="137"/>
      <c r="X19" s="191">
        <f t="shared" si="2"/>
        <v>0</v>
      </c>
      <c r="Y19" s="139"/>
      <c r="Z19" s="139"/>
      <c r="AA19" s="139"/>
      <c r="AB19" s="188">
        <f t="shared" si="3"/>
        <v>0</v>
      </c>
      <c r="AC19" s="254"/>
      <c r="AD19" s="188">
        <f t="shared" si="4"/>
        <v>0</v>
      </c>
      <c r="AE19" s="140"/>
    </row>
    <row r="20" spans="1:31" s="23" customFormat="1" ht="38.25" customHeight="1" x14ac:dyDescent="0.4">
      <c r="A20" s="184">
        <f t="shared" si="0"/>
        <v>7</v>
      </c>
      <c r="B20" s="184" t="str">
        <f t="shared" si="1"/>
        <v>EGSC.18.7.RW.AGRN08</v>
      </c>
      <c r="C20" s="129" t="s">
        <v>119</v>
      </c>
      <c r="D20" s="129"/>
      <c r="E20" s="129"/>
      <c r="F20" s="129"/>
      <c r="G20" s="129" t="s">
        <v>113</v>
      </c>
      <c r="H20" s="134"/>
      <c r="I20" s="134"/>
      <c r="J20" s="134"/>
      <c r="K20" s="134"/>
      <c r="L20" s="134"/>
      <c r="M20" s="135"/>
      <c r="N20" s="135"/>
      <c r="O20" s="135"/>
      <c r="P20" s="135"/>
      <c r="Q20" s="134"/>
      <c r="R20" s="134"/>
      <c r="S20" s="136"/>
      <c r="T20" s="132" t="s">
        <v>115</v>
      </c>
      <c r="U20" s="253" t="str">
        <f>IFERROR(INDEX(Assumptions_GEN!$B$69:$B$93,MATCH(T20,Assumptions_GEN!$B$41:$B$65,0)),"")</f>
        <v/>
      </c>
      <c r="V20" s="134"/>
      <c r="W20" s="137"/>
      <c r="X20" s="191">
        <f t="shared" si="2"/>
        <v>0</v>
      </c>
      <c r="Y20" s="139"/>
      <c r="Z20" s="139"/>
      <c r="AA20" s="139"/>
      <c r="AB20" s="188">
        <f t="shared" si="3"/>
        <v>0</v>
      </c>
      <c r="AC20" s="254"/>
      <c r="AD20" s="188">
        <f t="shared" si="4"/>
        <v>0</v>
      </c>
      <c r="AE20" s="140"/>
    </row>
    <row r="21" spans="1:31" s="23" customFormat="1" ht="38.25" customHeight="1" x14ac:dyDescent="0.4">
      <c r="A21" s="184">
        <f t="shared" si="0"/>
        <v>8</v>
      </c>
      <c r="B21" s="184" t="str">
        <f t="shared" si="1"/>
        <v>EGSC.18.8.RW.AGRN08</v>
      </c>
      <c r="C21" s="129" t="s">
        <v>119</v>
      </c>
      <c r="D21" s="129"/>
      <c r="E21" s="129"/>
      <c r="F21" s="129"/>
      <c r="G21" s="129" t="s">
        <v>113</v>
      </c>
      <c r="H21" s="134"/>
      <c r="I21" s="134"/>
      <c r="J21" s="134"/>
      <c r="K21" s="134"/>
      <c r="L21" s="134"/>
      <c r="M21" s="135"/>
      <c r="N21" s="135"/>
      <c r="O21" s="135"/>
      <c r="P21" s="135"/>
      <c r="Q21" s="134"/>
      <c r="R21" s="134"/>
      <c r="S21" s="136"/>
      <c r="T21" s="132" t="s">
        <v>115</v>
      </c>
      <c r="U21" s="253" t="str">
        <f>IFERROR(INDEX(Assumptions_GEN!$B$69:$B$93,MATCH(T21,Assumptions_GEN!$B$41:$B$65,0)),"")</f>
        <v/>
      </c>
      <c r="V21" s="134"/>
      <c r="W21" s="137"/>
      <c r="X21" s="191">
        <f t="shared" si="2"/>
        <v>0</v>
      </c>
      <c r="Y21" s="139"/>
      <c r="Z21" s="139"/>
      <c r="AA21" s="139"/>
      <c r="AB21" s="188">
        <f t="shared" si="3"/>
        <v>0</v>
      </c>
      <c r="AC21" s="254"/>
      <c r="AD21" s="188">
        <f t="shared" si="4"/>
        <v>0</v>
      </c>
      <c r="AE21" s="140"/>
    </row>
    <row r="22" spans="1:31" s="23" customFormat="1" ht="38.25" customHeight="1" x14ac:dyDescent="0.4">
      <c r="A22" s="184">
        <f t="shared" si="0"/>
        <v>9</v>
      </c>
      <c r="B22" s="184" t="str">
        <f t="shared" si="1"/>
        <v>EGSC.18.9.RW.AGRN08</v>
      </c>
      <c r="C22" s="129" t="s">
        <v>119</v>
      </c>
      <c r="D22" s="129"/>
      <c r="E22" s="129"/>
      <c r="F22" s="129"/>
      <c r="G22" s="129" t="s">
        <v>113</v>
      </c>
      <c r="H22" s="134"/>
      <c r="I22" s="134"/>
      <c r="J22" s="134"/>
      <c r="K22" s="134"/>
      <c r="L22" s="134"/>
      <c r="M22" s="135"/>
      <c r="N22" s="135"/>
      <c r="O22" s="135"/>
      <c r="P22" s="135"/>
      <c r="Q22" s="134"/>
      <c r="R22" s="134"/>
      <c r="S22" s="136"/>
      <c r="T22" s="132" t="s">
        <v>115</v>
      </c>
      <c r="U22" s="253" t="str">
        <f>IFERROR(INDEX(Assumptions_GEN!$B$69:$B$93,MATCH(T22,Assumptions_GEN!$B$41:$B$65,0)),"")</f>
        <v/>
      </c>
      <c r="V22" s="134"/>
      <c r="W22" s="137"/>
      <c r="X22" s="191">
        <f t="shared" si="2"/>
        <v>0</v>
      </c>
      <c r="Y22" s="139"/>
      <c r="Z22" s="139"/>
      <c r="AA22" s="139"/>
      <c r="AB22" s="188">
        <f t="shared" si="3"/>
        <v>0</v>
      </c>
      <c r="AC22" s="254"/>
      <c r="AD22" s="188">
        <f t="shared" si="4"/>
        <v>0</v>
      </c>
      <c r="AE22" s="140"/>
    </row>
    <row r="23" spans="1:31" s="23" customFormat="1" ht="38.25" customHeight="1" x14ac:dyDescent="0.4">
      <c r="A23" s="184">
        <f t="shared" si="0"/>
        <v>10</v>
      </c>
      <c r="B23" s="184" t="str">
        <f t="shared" si="1"/>
        <v>EGSC.18.10.RW.AGRN08</v>
      </c>
      <c r="C23" s="129" t="s">
        <v>119</v>
      </c>
      <c r="D23" s="129"/>
      <c r="E23" s="129"/>
      <c r="F23" s="129"/>
      <c r="G23" s="129" t="s">
        <v>113</v>
      </c>
      <c r="H23" s="134"/>
      <c r="I23" s="134"/>
      <c r="J23" s="134"/>
      <c r="K23" s="134"/>
      <c r="L23" s="134"/>
      <c r="M23" s="135"/>
      <c r="N23" s="135"/>
      <c r="O23" s="135"/>
      <c r="P23" s="135"/>
      <c r="Q23" s="134"/>
      <c r="R23" s="134"/>
      <c r="S23" s="136"/>
      <c r="T23" s="132" t="s">
        <v>115</v>
      </c>
      <c r="U23" s="253" t="str">
        <f>IFERROR(INDEX(Assumptions_GEN!$B$69:$B$93,MATCH(T23,Assumptions_GEN!$B$41:$B$65,0)),"")</f>
        <v/>
      </c>
      <c r="V23" s="134"/>
      <c r="W23" s="137"/>
      <c r="X23" s="191">
        <f t="shared" si="2"/>
        <v>0</v>
      </c>
      <c r="Y23" s="139"/>
      <c r="Z23" s="139"/>
      <c r="AA23" s="139"/>
      <c r="AB23" s="188">
        <f t="shared" si="3"/>
        <v>0</v>
      </c>
      <c r="AC23" s="254"/>
      <c r="AD23" s="188">
        <f t="shared" si="4"/>
        <v>0</v>
      </c>
      <c r="AE23" s="140"/>
    </row>
    <row r="24" spans="1:31" s="23" customFormat="1" ht="38.25" customHeight="1" x14ac:dyDescent="0.4">
      <c r="A24" s="184">
        <f t="shared" si="0"/>
        <v>11</v>
      </c>
      <c r="B24" s="184" t="str">
        <f t="shared" si="1"/>
        <v>EGSC.18.11.RW.AGRN08</v>
      </c>
      <c r="C24" s="129" t="s">
        <v>119</v>
      </c>
      <c r="D24" s="129"/>
      <c r="E24" s="129"/>
      <c r="F24" s="129"/>
      <c r="G24" s="129" t="s">
        <v>113</v>
      </c>
      <c r="H24" s="134"/>
      <c r="I24" s="134"/>
      <c r="J24" s="134"/>
      <c r="K24" s="134"/>
      <c r="L24" s="134"/>
      <c r="M24" s="135"/>
      <c r="N24" s="135"/>
      <c r="O24" s="135"/>
      <c r="P24" s="135"/>
      <c r="Q24" s="134"/>
      <c r="R24" s="134"/>
      <c r="S24" s="136"/>
      <c r="T24" s="132" t="s">
        <v>115</v>
      </c>
      <c r="U24" s="253" t="str">
        <f>IFERROR(INDEX(Assumptions_GEN!$B$69:$B$93,MATCH(T24,Assumptions_GEN!$B$41:$B$65,0)),"")</f>
        <v/>
      </c>
      <c r="V24" s="134"/>
      <c r="W24" s="137"/>
      <c r="X24" s="191">
        <f t="shared" si="2"/>
        <v>0</v>
      </c>
      <c r="Y24" s="139"/>
      <c r="Z24" s="139"/>
      <c r="AA24" s="139"/>
      <c r="AB24" s="188">
        <f t="shared" si="3"/>
        <v>0</v>
      </c>
      <c r="AC24" s="254"/>
      <c r="AD24" s="188">
        <f t="shared" si="4"/>
        <v>0</v>
      </c>
      <c r="AE24" s="140"/>
    </row>
    <row r="25" spans="1:31" s="23" customFormat="1" ht="38.25" customHeight="1" x14ac:dyDescent="0.4">
      <c r="A25" s="184">
        <f t="shared" si="0"/>
        <v>12</v>
      </c>
      <c r="B25" s="184" t="str">
        <f t="shared" si="1"/>
        <v>EGSC.18.12.RW.AGRN08</v>
      </c>
      <c r="C25" s="129" t="s">
        <v>119</v>
      </c>
      <c r="D25" s="129"/>
      <c r="E25" s="129"/>
      <c r="F25" s="129"/>
      <c r="G25" s="129" t="s">
        <v>113</v>
      </c>
      <c r="H25" s="134"/>
      <c r="I25" s="134"/>
      <c r="J25" s="134"/>
      <c r="K25" s="134"/>
      <c r="L25" s="134"/>
      <c r="M25" s="135"/>
      <c r="N25" s="135"/>
      <c r="O25" s="135"/>
      <c r="P25" s="135"/>
      <c r="Q25" s="134"/>
      <c r="R25" s="134"/>
      <c r="S25" s="136"/>
      <c r="T25" s="132" t="s">
        <v>115</v>
      </c>
      <c r="U25" s="253" t="str">
        <f>IFERROR(INDEX(Assumptions_GEN!$B$69:$B$93,MATCH(T25,Assumptions_GEN!$B$41:$B$65,0)),"")</f>
        <v/>
      </c>
      <c r="V25" s="134"/>
      <c r="W25" s="137"/>
      <c r="X25" s="191">
        <f t="shared" si="2"/>
        <v>0</v>
      </c>
      <c r="Y25" s="139"/>
      <c r="Z25" s="139"/>
      <c r="AA25" s="139"/>
      <c r="AB25" s="188">
        <f t="shared" si="3"/>
        <v>0</v>
      </c>
      <c r="AC25" s="254"/>
      <c r="AD25" s="188">
        <f t="shared" si="4"/>
        <v>0</v>
      </c>
      <c r="AE25" s="140"/>
    </row>
    <row r="26" spans="1:31" s="23" customFormat="1" ht="38.25" customHeight="1" x14ac:dyDescent="0.4">
      <c r="A26" s="184">
        <f t="shared" si="0"/>
        <v>13</v>
      </c>
      <c r="B26" s="184" t="str">
        <f t="shared" si="1"/>
        <v>EGSC.18.13.RW.AGRN08</v>
      </c>
      <c r="C26" s="129" t="s">
        <v>119</v>
      </c>
      <c r="D26" s="129"/>
      <c r="E26" s="129"/>
      <c r="F26" s="129"/>
      <c r="G26" s="129" t="s">
        <v>113</v>
      </c>
      <c r="H26" s="134"/>
      <c r="I26" s="134"/>
      <c r="J26" s="134"/>
      <c r="K26" s="134"/>
      <c r="L26" s="134"/>
      <c r="M26" s="135"/>
      <c r="N26" s="135"/>
      <c r="O26" s="135"/>
      <c r="P26" s="135"/>
      <c r="Q26" s="134"/>
      <c r="R26" s="134"/>
      <c r="S26" s="136"/>
      <c r="T26" s="132" t="s">
        <v>115</v>
      </c>
      <c r="U26" s="253" t="str">
        <f>IFERROR(INDEX(Assumptions_GEN!$B$69:$B$93,MATCH(T26,Assumptions_GEN!$B$41:$B$65,0)),"")</f>
        <v/>
      </c>
      <c r="V26" s="134"/>
      <c r="W26" s="137"/>
      <c r="X26" s="191">
        <f t="shared" si="2"/>
        <v>0</v>
      </c>
      <c r="Y26" s="139"/>
      <c r="Z26" s="139"/>
      <c r="AA26" s="139"/>
      <c r="AB26" s="188">
        <f t="shared" si="3"/>
        <v>0</v>
      </c>
      <c r="AC26" s="254"/>
      <c r="AD26" s="188">
        <f t="shared" si="4"/>
        <v>0</v>
      </c>
      <c r="AE26" s="140"/>
    </row>
    <row r="27" spans="1:31" s="23" customFormat="1" ht="38.25" customHeight="1" x14ac:dyDescent="0.4">
      <c r="A27" s="184">
        <f t="shared" si="0"/>
        <v>14</v>
      </c>
      <c r="B27" s="184" t="str">
        <f t="shared" si="1"/>
        <v>EGSC.18.14.RW.AGRN08</v>
      </c>
      <c r="C27" s="129" t="s">
        <v>119</v>
      </c>
      <c r="D27" s="129"/>
      <c r="E27" s="129"/>
      <c r="F27" s="129"/>
      <c r="G27" s="129" t="s">
        <v>113</v>
      </c>
      <c r="H27" s="134"/>
      <c r="I27" s="134"/>
      <c r="J27" s="134"/>
      <c r="K27" s="134"/>
      <c r="L27" s="134"/>
      <c r="M27" s="135"/>
      <c r="N27" s="135"/>
      <c r="O27" s="135"/>
      <c r="P27" s="135"/>
      <c r="Q27" s="134"/>
      <c r="R27" s="134"/>
      <c r="S27" s="136"/>
      <c r="T27" s="132" t="s">
        <v>115</v>
      </c>
      <c r="U27" s="253" t="str">
        <f>IFERROR(INDEX(Assumptions_GEN!$B$69:$B$93,MATCH(T27,Assumptions_GEN!$B$41:$B$65,0)),"")</f>
        <v/>
      </c>
      <c r="V27" s="134"/>
      <c r="W27" s="137"/>
      <c r="X27" s="191">
        <f t="shared" si="2"/>
        <v>0</v>
      </c>
      <c r="Y27" s="139"/>
      <c r="Z27" s="139"/>
      <c r="AA27" s="139"/>
      <c r="AB27" s="188">
        <f t="shared" si="3"/>
        <v>0</v>
      </c>
      <c r="AC27" s="254"/>
      <c r="AD27" s="188">
        <f t="shared" si="4"/>
        <v>0</v>
      </c>
      <c r="AE27" s="140"/>
    </row>
    <row r="28" spans="1:31" s="23" customFormat="1" ht="38.25" customHeight="1" x14ac:dyDescent="0.4">
      <c r="A28" s="184">
        <f t="shared" si="0"/>
        <v>15</v>
      </c>
      <c r="B28" s="184" t="str">
        <f t="shared" si="1"/>
        <v>EGSC.18.15.RW.AGRN08</v>
      </c>
      <c r="C28" s="129" t="s">
        <v>119</v>
      </c>
      <c r="D28" s="129"/>
      <c r="E28" s="129"/>
      <c r="F28" s="129"/>
      <c r="G28" s="129" t="s">
        <v>113</v>
      </c>
      <c r="H28" s="134"/>
      <c r="I28" s="134"/>
      <c r="J28" s="134"/>
      <c r="K28" s="134"/>
      <c r="L28" s="134"/>
      <c r="M28" s="135"/>
      <c r="N28" s="135"/>
      <c r="O28" s="135"/>
      <c r="P28" s="135"/>
      <c r="Q28" s="134"/>
      <c r="R28" s="134"/>
      <c r="S28" s="136"/>
      <c r="T28" s="132" t="s">
        <v>115</v>
      </c>
      <c r="U28" s="253" t="str">
        <f>IFERROR(INDEX(Assumptions_GEN!$B$69:$B$93,MATCH(T28,Assumptions_GEN!$B$41:$B$65,0)),"")</f>
        <v/>
      </c>
      <c r="V28" s="134"/>
      <c r="W28" s="137"/>
      <c r="X28" s="191">
        <f t="shared" si="2"/>
        <v>0</v>
      </c>
      <c r="Y28" s="139"/>
      <c r="Z28" s="139"/>
      <c r="AA28" s="139"/>
      <c r="AB28" s="188">
        <f t="shared" si="3"/>
        <v>0</v>
      </c>
      <c r="AC28" s="254"/>
      <c r="AD28" s="188">
        <f t="shared" si="4"/>
        <v>0</v>
      </c>
      <c r="AE28" s="140"/>
    </row>
    <row r="29" spans="1:31" s="23" customFormat="1" ht="38.25" customHeight="1" x14ac:dyDescent="0.4">
      <c r="A29" s="184">
        <f t="shared" si="0"/>
        <v>16</v>
      </c>
      <c r="B29" s="184" t="str">
        <f t="shared" si="1"/>
        <v>EGSC.18.16.RW.AGRN08</v>
      </c>
      <c r="C29" s="129" t="s">
        <v>119</v>
      </c>
      <c r="D29" s="129"/>
      <c r="E29" s="129"/>
      <c r="F29" s="129"/>
      <c r="G29" s="129" t="s">
        <v>113</v>
      </c>
      <c r="H29" s="134"/>
      <c r="I29" s="134"/>
      <c r="J29" s="134"/>
      <c r="K29" s="134"/>
      <c r="L29" s="134"/>
      <c r="M29" s="135"/>
      <c r="N29" s="135"/>
      <c r="O29" s="135"/>
      <c r="P29" s="135"/>
      <c r="Q29" s="134"/>
      <c r="R29" s="134"/>
      <c r="S29" s="136"/>
      <c r="T29" s="132" t="s">
        <v>115</v>
      </c>
      <c r="U29" s="253" t="str">
        <f>IFERROR(INDEX(Assumptions_GEN!$B$69:$B$93,MATCH(T29,Assumptions_GEN!$B$41:$B$65,0)),"")</f>
        <v/>
      </c>
      <c r="V29" s="134"/>
      <c r="W29" s="137"/>
      <c r="X29" s="191">
        <f t="shared" si="2"/>
        <v>0</v>
      </c>
      <c r="Y29" s="139"/>
      <c r="Z29" s="139"/>
      <c r="AA29" s="139"/>
      <c r="AB29" s="188">
        <f t="shared" si="3"/>
        <v>0</v>
      </c>
      <c r="AC29" s="254"/>
      <c r="AD29" s="188">
        <f t="shared" si="4"/>
        <v>0</v>
      </c>
      <c r="AE29" s="140"/>
    </row>
    <row r="30" spans="1:31" s="23" customFormat="1" ht="38.25" customHeight="1" x14ac:dyDescent="0.4">
      <c r="A30" s="184">
        <f t="shared" si="0"/>
        <v>17</v>
      </c>
      <c r="B30" s="184" t="str">
        <f t="shared" si="1"/>
        <v>EGSC.18.17.RW.AGRN08</v>
      </c>
      <c r="C30" s="129" t="s">
        <v>119</v>
      </c>
      <c r="D30" s="129"/>
      <c r="E30" s="129"/>
      <c r="F30" s="129"/>
      <c r="G30" s="129" t="s">
        <v>113</v>
      </c>
      <c r="H30" s="134"/>
      <c r="I30" s="134"/>
      <c r="J30" s="134"/>
      <c r="K30" s="134"/>
      <c r="L30" s="134"/>
      <c r="M30" s="135"/>
      <c r="N30" s="135"/>
      <c r="O30" s="135"/>
      <c r="P30" s="135"/>
      <c r="Q30" s="134"/>
      <c r="R30" s="134"/>
      <c r="S30" s="136"/>
      <c r="T30" s="132" t="s">
        <v>115</v>
      </c>
      <c r="U30" s="253" t="str">
        <f>IFERROR(INDEX(Assumptions_GEN!$B$69:$B$93,MATCH(T30,Assumptions_GEN!$B$41:$B$65,0)),"")</f>
        <v/>
      </c>
      <c r="V30" s="134"/>
      <c r="W30" s="137"/>
      <c r="X30" s="191">
        <f t="shared" si="2"/>
        <v>0</v>
      </c>
      <c r="Y30" s="139"/>
      <c r="Z30" s="139"/>
      <c r="AA30" s="139"/>
      <c r="AB30" s="188">
        <f t="shared" si="3"/>
        <v>0</v>
      </c>
      <c r="AC30" s="254"/>
      <c r="AD30" s="188">
        <f t="shared" si="4"/>
        <v>0</v>
      </c>
      <c r="AE30" s="140"/>
    </row>
    <row r="31" spans="1:31" s="23" customFormat="1" ht="38.25" customHeight="1" x14ac:dyDescent="0.4">
      <c r="A31" s="184">
        <f t="shared" si="0"/>
        <v>18</v>
      </c>
      <c r="B31" s="184" t="str">
        <f t="shared" si="1"/>
        <v>EGSC.18.18.RW.AGRN08</v>
      </c>
      <c r="C31" s="129" t="s">
        <v>119</v>
      </c>
      <c r="D31" s="129"/>
      <c r="E31" s="129"/>
      <c r="F31" s="129"/>
      <c r="G31" s="129" t="s">
        <v>113</v>
      </c>
      <c r="H31" s="134"/>
      <c r="I31" s="134"/>
      <c r="J31" s="134"/>
      <c r="K31" s="134"/>
      <c r="L31" s="134"/>
      <c r="M31" s="135"/>
      <c r="N31" s="135"/>
      <c r="O31" s="135"/>
      <c r="P31" s="135"/>
      <c r="Q31" s="134"/>
      <c r="R31" s="134"/>
      <c r="S31" s="136"/>
      <c r="T31" s="132" t="s">
        <v>115</v>
      </c>
      <c r="U31" s="253" t="str">
        <f>IFERROR(INDEX(Assumptions_GEN!$B$69:$B$93,MATCH(T31,Assumptions_GEN!$B$41:$B$65,0)),"")</f>
        <v/>
      </c>
      <c r="V31" s="134"/>
      <c r="W31" s="137"/>
      <c r="X31" s="191">
        <f t="shared" si="2"/>
        <v>0</v>
      </c>
      <c r="Y31" s="139"/>
      <c r="Z31" s="139"/>
      <c r="AA31" s="139"/>
      <c r="AB31" s="188">
        <f t="shared" si="3"/>
        <v>0</v>
      </c>
      <c r="AC31" s="254"/>
      <c r="AD31" s="188">
        <f t="shared" si="4"/>
        <v>0</v>
      </c>
      <c r="AE31" s="140"/>
    </row>
    <row r="32" spans="1:31" s="23" customFormat="1" ht="38.25" customHeight="1" x14ac:dyDescent="0.4">
      <c r="A32" s="184">
        <f t="shared" si="0"/>
        <v>19</v>
      </c>
      <c r="B32" s="184" t="str">
        <f t="shared" si="1"/>
        <v>EGSC.18.19.RW.AGRN08</v>
      </c>
      <c r="C32" s="129" t="s">
        <v>119</v>
      </c>
      <c r="D32" s="129"/>
      <c r="E32" s="129"/>
      <c r="F32" s="129"/>
      <c r="G32" s="129" t="s">
        <v>113</v>
      </c>
      <c r="H32" s="134"/>
      <c r="I32" s="134"/>
      <c r="J32" s="134"/>
      <c r="K32" s="134"/>
      <c r="L32" s="134"/>
      <c r="M32" s="135"/>
      <c r="N32" s="135"/>
      <c r="O32" s="135"/>
      <c r="P32" s="135"/>
      <c r="Q32" s="134"/>
      <c r="R32" s="134"/>
      <c r="S32" s="136"/>
      <c r="T32" s="132" t="s">
        <v>115</v>
      </c>
      <c r="U32" s="253" t="str">
        <f>IFERROR(INDEX(Assumptions_GEN!$B$69:$B$93,MATCH(T32,Assumptions_GEN!$B$41:$B$65,0)),"")</f>
        <v/>
      </c>
      <c r="V32" s="134"/>
      <c r="W32" s="137"/>
      <c r="X32" s="191">
        <f t="shared" si="2"/>
        <v>0</v>
      </c>
      <c r="Y32" s="139"/>
      <c r="Z32" s="139"/>
      <c r="AA32" s="139"/>
      <c r="AB32" s="188">
        <f t="shared" si="3"/>
        <v>0</v>
      </c>
      <c r="AC32" s="254"/>
      <c r="AD32" s="188">
        <f t="shared" si="4"/>
        <v>0</v>
      </c>
      <c r="AE32" s="140"/>
    </row>
    <row r="33" spans="1:31" s="23" customFormat="1" ht="38.25" customHeight="1" x14ac:dyDescent="0.4">
      <c r="A33" s="184">
        <f t="shared" si="0"/>
        <v>20</v>
      </c>
      <c r="B33" s="184" t="str">
        <f t="shared" si="1"/>
        <v>EGSC.18.20.RW.AGRN08</v>
      </c>
      <c r="C33" s="129" t="s">
        <v>119</v>
      </c>
      <c r="D33" s="129"/>
      <c r="E33" s="129"/>
      <c r="F33" s="129"/>
      <c r="G33" s="129" t="s">
        <v>113</v>
      </c>
      <c r="H33" s="134"/>
      <c r="I33" s="134"/>
      <c r="J33" s="134"/>
      <c r="K33" s="134"/>
      <c r="L33" s="134"/>
      <c r="M33" s="135"/>
      <c r="N33" s="135"/>
      <c r="O33" s="135"/>
      <c r="P33" s="135"/>
      <c r="Q33" s="134"/>
      <c r="R33" s="134"/>
      <c r="S33" s="136"/>
      <c r="T33" s="132" t="s">
        <v>115</v>
      </c>
      <c r="U33" s="253" t="str">
        <f>IFERROR(INDEX(Assumptions_GEN!$B$69:$B$93,MATCH(T33,Assumptions_GEN!$B$41:$B$65,0)),"")</f>
        <v/>
      </c>
      <c r="V33" s="134"/>
      <c r="W33" s="137"/>
      <c r="X33" s="191">
        <f t="shared" si="2"/>
        <v>0</v>
      </c>
      <c r="Y33" s="139"/>
      <c r="Z33" s="139"/>
      <c r="AA33" s="139"/>
      <c r="AB33" s="188">
        <f t="shared" si="3"/>
        <v>0</v>
      </c>
      <c r="AC33" s="254"/>
      <c r="AD33" s="188">
        <f t="shared" si="4"/>
        <v>0</v>
      </c>
      <c r="AE33" s="140"/>
    </row>
    <row r="34" spans="1:31" s="23" customFormat="1" ht="38.25" customHeight="1" x14ac:dyDescent="0.4">
      <c r="A34" s="184">
        <f t="shared" si="0"/>
        <v>21</v>
      </c>
      <c r="B34" s="184" t="str">
        <f t="shared" si="1"/>
        <v>EGSC.18.21.RW.AGRN08</v>
      </c>
      <c r="C34" s="129" t="s">
        <v>119</v>
      </c>
      <c r="D34" s="129"/>
      <c r="E34" s="129"/>
      <c r="F34" s="129"/>
      <c r="G34" s="129" t="s">
        <v>113</v>
      </c>
      <c r="H34" s="134"/>
      <c r="I34" s="134"/>
      <c r="J34" s="134"/>
      <c r="K34" s="134"/>
      <c r="L34" s="134"/>
      <c r="M34" s="135"/>
      <c r="N34" s="135"/>
      <c r="O34" s="135"/>
      <c r="P34" s="135"/>
      <c r="Q34" s="134"/>
      <c r="R34" s="134"/>
      <c r="S34" s="136"/>
      <c r="T34" s="132" t="s">
        <v>115</v>
      </c>
      <c r="U34" s="253" t="str">
        <f>IFERROR(INDEX(Assumptions_GEN!$B$69:$B$93,MATCH(T34,Assumptions_GEN!$B$41:$B$65,0)),"")</f>
        <v/>
      </c>
      <c r="V34" s="134"/>
      <c r="W34" s="137"/>
      <c r="X34" s="191">
        <f t="shared" si="2"/>
        <v>0</v>
      </c>
      <c r="Y34" s="139"/>
      <c r="Z34" s="139"/>
      <c r="AA34" s="139"/>
      <c r="AB34" s="188">
        <f t="shared" si="3"/>
        <v>0</v>
      </c>
      <c r="AC34" s="254"/>
      <c r="AD34" s="188">
        <f t="shared" si="4"/>
        <v>0</v>
      </c>
      <c r="AE34" s="140"/>
    </row>
    <row r="35" spans="1:31" s="23" customFormat="1" ht="38.25" customHeight="1" x14ac:dyDescent="0.4">
      <c r="A35" s="184">
        <f t="shared" si="0"/>
        <v>22</v>
      </c>
      <c r="B35" s="184" t="str">
        <f t="shared" si="1"/>
        <v>EGSC.18.22.RW.AGRN08</v>
      </c>
      <c r="C35" s="129" t="s">
        <v>119</v>
      </c>
      <c r="D35" s="129"/>
      <c r="E35" s="129"/>
      <c r="F35" s="129"/>
      <c r="G35" s="129" t="s">
        <v>113</v>
      </c>
      <c r="H35" s="134"/>
      <c r="I35" s="134"/>
      <c r="J35" s="134"/>
      <c r="K35" s="134"/>
      <c r="L35" s="134"/>
      <c r="M35" s="135"/>
      <c r="N35" s="135"/>
      <c r="O35" s="135"/>
      <c r="P35" s="135"/>
      <c r="Q35" s="134"/>
      <c r="R35" s="134"/>
      <c r="S35" s="136"/>
      <c r="T35" s="132" t="s">
        <v>115</v>
      </c>
      <c r="U35" s="253" t="str">
        <f>IFERROR(INDEX(Assumptions_GEN!$B$69:$B$93,MATCH(T35,Assumptions_GEN!$B$41:$B$65,0)),"")</f>
        <v/>
      </c>
      <c r="V35" s="134"/>
      <c r="W35" s="137"/>
      <c r="X35" s="191">
        <f t="shared" si="2"/>
        <v>0</v>
      </c>
      <c r="Y35" s="139"/>
      <c r="Z35" s="139"/>
      <c r="AA35" s="139"/>
      <c r="AB35" s="188">
        <f t="shared" si="3"/>
        <v>0</v>
      </c>
      <c r="AC35" s="254"/>
      <c r="AD35" s="188">
        <f t="shared" si="4"/>
        <v>0</v>
      </c>
      <c r="AE35" s="140"/>
    </row>
    <row r="36" spans="1:31" s="23" customFormat="1" ht="38.25" customHeight="1" x14ac:dyDescent="0.4">
      <c r="A36" s="184">
        <f t="shared" si="0"/>
        <v>23</v>
      </c>
      <c r="B36" s="184" t="str">
        <f t="shared" si="1"/>
        <v>EGSC.18.23.RW.AGRN08</v>
      </c>
      <c r="C36" s="129" t="s">
        <v>119</v>
      </c>
      <c r="D36" s="129"/>
      <c r="E36" s="129"/>
      <c r="F36" s="129"/>
      <c r="G36" s="129" t="s">
        <v>113</v>
      </c>
      <c r="H36" s="134"/>
      <c r="I36" s="134"/>
      <c r="J36" s="134"/>
      <c r="K36" s="134"/>
      <c r="L36" s="134"/>
      <c r="M36" s="135"/>
      <c r="N36" s="135"/>
      <c r="O36" s="135"/>
      <c r="P36" s="135"/>
      <c r="Q36" s="134"/>
      <c r="R36" s="134"/>
      <c r="S36" s="136"/>
      <c r="T36" s="132" t="s">
        <v>115</v>
      </c>
      <c r="U36" s="253" t="str">
        <f>IFERROR(INDEX(Assumptions_GEN!$B$69:$B$93,MATCH(T36,Assumptions_GEN!$B$41:$B$65,0)),"")</f>
        <v/>
      </c>
      <c r="V36" s="134"/>
      <c r="W36" s="137"/>
      <c r="X36" s="191">
        <f t="shared" si="2"/>
        <v>0</v>
      </c>
      <c r="Y36" s="139"/>
      <c r="Z36" s="139"/>
      <c r="AA36" s="139"/>
      <c r="AB36" s="188">
        <f t="shared" si="3"/>
        <v>0</v>
      </c>
      <c r="AC36" s="254"/>
      <c r="AD36" s="188">
        <f t="shared" si="4"/>
        <v>0</v>
      </c>
      <c r="AE36" s="140"/>
    </row>
    <row r="37" spans="1:31" s="23" customFormat="1" ht="38.25" customHeight="1" x14ac:dyDescent="0.4">
      <c r="A37" s="184">
        <f t="shared" si="0"/>
        <v>24</v>
      </c>
      <c r="B37" s="184" t="str">
        <f t="shared" si="1"/>
        <v>EGSC.18.24.RW.AGRN08</v>
      </c>
      <c r="C37" s="129" t="s">
        <v>119</v>
      </c>
      <c r="D37" s="129"/>
      <c r="E37" s="129"/>
      <c r="F37" s="129"/>
      <c r="G37" s="129" t="s">
        <v>113</v>
      </c>
      <c r="H37" s="134"/>
      <c r="I37" s="134"/>
      <c r="J37" s="134"/>
      <c r="K37" s="134"/>
      <c r="L37" s="134"/>
      <c r="M37" s="135"/>
      <c r="N37" s="135"/>
      <c r="O37" s="135"/>
      <c r="P37" s="135"/>
      <c r="Q37" s="134"/>
      <c r="R37" s="134"/>
      <c r="S37" s="136"/>
      <c r="T37" s="132" t="s">
        <v>115</v>
      </c>
      <c r="U37" s="253" t="str">
        <f>IFERROR(INDEX(Assumptions_GEN!$B$69:$B$93,MATCH(T37,Assumptions_GEN!$B$41:$B$65,0)),"")</f>
        <v/>
      </c>
      <c r="V37" s="134"/>
      <c r="W37" s="137"/>
      <c r="X37" s="191">
        <f t="shared" si="2"/>
        <v>0</v>
      </c>
      <c r="Y37" s="139"/>
      <c r="Z37" s="139"/>
      <c r="AA37" s="139"/>
      <c r="AB37" s="188">
        <f t="shared" si="3"/>
        <v>0</v>
      </c>
      <c r="AC37" s="254"/>
      <c r="AD37" s="188">
        <f t="shared" si="4"/>
        <v>0</v>
      </c>
      <c r="AE37" s="140"/>
    </row>
    <row r="38" spans="1:31" s="23" customFormat="1" ht="38.25" customHeight="1" x14ac:dyDescent="0.4">
      <c r="A38" s="184">
        <f t="shared" si="0"/>
        <v>25</v>
      </c>
      <c r="B38" s="184" t="str">
        <f t="shared" si="1"/>
        <v>EGSC.18.25.RW.AGRN08</v>
      </c>
      <c r="C38" s="129" t="s">
        <v>119</v>
      </c>
      <c r="D38" s="129"/>
      <c r="E38" s="129"/>
      <c r="F38" s="129"/>
      <c r="G38" s="129" t="s">
        <v>113</v>
      </c>
      <c r="H38" s="134"/>
      <c r="I38" s="134"/>
      <c r="J38" s="134"/>
      <c r="K38" s="134"/>
      <c r="L38" s="134"/>
      <c r="M38" s="135"/>
      <c r="N38" s="135"/>
      <c r="O38" s="135"/>
      <c r="P38" s="135"/>
      <c r="Q38" s="134"/>
      <c r="R38" s="134"/>
      <c r="S38" s="136"/>
      <c r="T38" s="132" t="s">
        <v>115</v>
      </c>
      <c r="U38" s="253" t="str">
        <f>IFERROR(INDEX(Assumptions_GEN!$B$69:$B$93,MATCH(T38,Assumptions_GEN!$B$41:$B$65,0)),"")</f>
        <v/>
      </c>
      <c r="V38" s="134"/>
      <c r="W38" s="137"/>
      <c r="X38" s="191">
        <f t="shared" si="2"/>
        <v>0</v>
      </c>
      <c r="Y38" s="139"/>
      <c r="Z38" s="139"/>
      <c r="AA38" s="139"/>
      <c r="AB38" s="188">
        <f t="shared" si="3"/>
        <v>0</v>
      </c>
      <c r="AC38" s="254"/>
      <c r="AD38" s="188">
        <f t="shared" si="4"/>
        <v>0</v>
      </c>
      <c r="AE38" s="140"/>
    </row>
    <row r="39" spans="1:31" s="23" customFormat="1" ht="38.25" customHeight="1" x14ac:dyDescent="0.4">
      <c r="A39" s="184">
        <f t="shared" si="0"/>
        <v>26</v>
      </c>
      <c r="B39" s="184" t="str">
        <f t="shared" si="1"/>
        <v>EGSC.18.26.RW.AGRN08</v>
      </c>
      <c r="C39" s="129" t="s">
        <v>119</v>
      </c>
      <c r="D39" s="129"/>
      <c r="E39" s="129"/>
      <c r="F39" s="129"/>
      <c r="G39" s="129" t="s">
        <v>113</v>
      </c>
      <c r="H39" s="134"/>
      <c r="I39" s="134"/>
      <c r="J39" s="134"/>
      <c r="K39" s="134"/>
      <c r="L39" s="134"/>
      <c r="M39" s="135"/>
      <c r="N39" s="135"/>
      <c r="O39" s="135"/>
      <c r="P39" s="135"/>
      <c r="Q39" s="134"/>
      <c r="R39" s="134"/>
      <c r="S39" s="136"/>
      <c r="T39" s="132" t="s">
        <v>115</v>
      </c>
      <c r="U39" s="253" t="str">
        <f>IFERROR(INDEX(Assumptions_GEN!$B$69:$B$93,MATCH(T39,Assumptions_GEN!$B$41:$B$65,0)),"")</f>
        <v/>
      </c>
      <c r="V39" s="134"/>
      <c r="W39" s="137"/>
      <c r="X39" s="191">
        <f t="shared" si="2"/>
        <v>0</v>
      </c>
      <c r="Y39" s="139"/>
      <c r="Z39" s="139"/>
      <c r="AA39" s="139"/>
      <c r="AB39" s="188">
        <f t="shared" si="3"/>
        <v>0</v>
      </c>
      <c r="AC39" s="254"/>
      <c r="AD39" s="188">
        <f t="shared" si="4"/>
        <v>0</v>
      </c>
      <c r="AE39" s="140"/>
    </row>
    <row r="40" spans="1:31" s="23" customFormat="1" ht="38.25" customHeight="1" x14ac:dyDescent="0.4">
      <c r="A40" s="184">
        <f t="shared" si="0"/>
        <v>27</v>
      </c>
      <c r="B40" s="184" t="str">
        <f t="shared" si="1"/>
        <v>EGSC.18.27.RW.AGRN08</v>
      </c>
      <c r="C40" s="129" t="s">
        <v>119</v>
      </c>
      <c r="D40" s="129"/>
      <c r="E40" s="129"/>
      <c r="F40" s="129"/>
      <c r="G40" s="129" t="s">
        <v>113</v>
      </c>
      <c r="H40" s="134"/>
      <c r="I40" s="134"/>
      <c r="J40" s="134"/>
      <c r="K40" s="134"/>
      <c r="L40" s="134"/>
      <c r="M40" s="135"/>
      <c r="N40" s="135"/>
      <c r="O40" s="135"/>
      <c r="P40" s="135"/>
      <c r="Q40" s="134"/>
      <c r="R40" s="134"/>
      <c r="S40" s="136"/>
      <c r="T40" s="132" t="s">
        <v>115</v>
      </c>
      <c r="U40" s="253" t="str">
        <f>IFERROR(INDEX(Assumptions_GEN!$B$69:$B$93,MATCH(T40,Assumptions_GEN!$B$41:$B$65,0)),"")</f>
        <v/>
      </c>
      <c r="V40" s="134"/>
      <c r="W40" s="137"/>
      <c r="X40" s="191">
        <f t="shared" si="2"/>
        <v>0</v>
      </c>
      <c r="Y40" s="139"/>
      <c r="Z40" s="139"/>
      <c r="AA40" s="139"/>
      <c r="AB40" s="188">
        <f t="shared" si="3"/>
        <v>0</v>
      </c>
      <c r="AC40" s="254"/>
      <c r="AD40" s="188">
        <f t="shared" si="4"/>
        <v>0</v>
      </c>
      <c r="AE40" s="140"/>
    </row>
    <row r="41" spans="1:31" s="23" customFormat="1" ht="38.25" customHeight="1" x14ac:dyDescent="0.4">
      <c r="A41" s="184">
        <f t="shared" si="0"/>
        <v>28</v>
      </c>
      <c r="B41" s="184" t="str">
        <f t="shared" si="1"/>
        <v>EGSC.18.28.RW.AGRN08</v>
      </c>
      <c r="C41" s="129" t="s">
        <v>119</v>
      </c>
      <c r="D41" s="129"/>
      <c r="E41" s="129"/>
      <c r="F41" s="129"/>
      <c r="G41" s="129" t="s">
        <v>113</v>
      </c>
      <c r="H41" s="134"/>
      <c r="I41" s="134"/>
      <c r="J41" s="134"/>
      <c r="K41" s="134"/>
      <c r="L41" s="134"/>
      <c r="M41" s="135"/>
      <c r="N41" s="135"/>
      <c r="O41" s="135"/>
      <c r="P41" s="135"/>
      <c r="Q41" s="134"/>
      <c r="R41" s="134"/>
      <c r="S41" s="136"/>
      <c r="T41" s="132" t="s">
        <v>115</v>
      </c>
      <c r="U41" s="253" t="str">
        <f>IFERROR(INDEX(Assumptions_GEN!$B$69:$B$93,MATCH(T41,Assumptions_GEN!$B$41:$B$65,0)),"")</f>
        <v/>
      </c>
      <c r="V41" s="134"/>
      <c r="W41" s="137"/>
      <c r="X41" s="191">
        <f t="shared" si="2"/>
        <v>0</v>
      </c>
      <c r="Y41" s="139"/>
      <c r="Z41" s="139"/>
      <c r="AA41" s="139"/>
      <c r="AB41" s="188">
        <f t="shared" si="3"/>
        <v>0</v>
      </c>
      <c r="AC41" s="254"/>
      <c r="AD41" s="188">
        <f t="shared" si="4"/>
        <v>0</v>
      </c>
      <c r="AE41" s="140"/>
    </row>
    <row r="42" spans="1:31" s="23" customFormat="1" ht="38.25" customHeight="1" x14ac:dyDescent="0.4">
      <c r="A42" s="184">
        <f t="shared" si="0"/>
        <v>29</v>
      </c>
      <c r="B42" s="184" t="str">
        <f t="shared" si="1"/>
        <v>EGSC.18.29.RW.AGRN08</v>
      </c>
      <c r="C42" s="129" t="s">
        <v>119</v>
      </c>
      <c r="D42" s="129"/>
      <c r="E42" s="129"/>
      <c r="F42" s="129"/>
      <c r="G42" s="129" t="s">
        <v>113</v>
      </c>
      <c r="H42" s="134"/>
      <c r="I42" s="134"/>
      <c r="J42" s="134"/>
      <c r="K42" s="134"/>
      <c r="L42" s="134"/>
      <c r="M42" s="135"/>
      <c r="N42" s="135"/>
      <c r="O42" s="135"/>
      <c r="P42" s="135"/>
      <c r="Q42" s="134"/>
      <c r="R42" s="134"/>
      <c r="S42" s="136"/>
      <c r="T42" s="132" t="s">
        <v>115</v>
      </c>
      <c r="U42" s="253" t="str">
        <f>IFERROR(INDEX(Assumptions_GEN!$B$69:$B$93,MATCH(T42,Assumptions_GEN!$B$41:$B$65,0)),"")</f>
        <v/>
      </c>
      <c r="V42" s="134"/>
      <c r="W42" s="137"/>
      <c r="X42" s="191">
        <f t="shared" si="2"/>
        <v>0</v>
      </c>
      <c r="Y42" s="139"/>
      <c r="Z42" s="139"/>
      <c r="AA42" s="139"/>
      <c r="AB42" s="188">
        <f t="shared" si="3"/>
        <v>0</v>
      </c>
      <c r="AC42" s="254"/>
      <c r="AD42" s="188">
        <f t="shared" si="4"/>
        <v>0</v>
      </c>
      <c r="AE42" s="140"/>
    </row>
    <row r="43" spans="1:31" s="23" customFormat="1" ht="38.25" customHeight="1" x14ac:dyDescent="0.4">
      <c r="A43" s="184">
        <f t="shared" si="0"/>
        <v>30</v>
      </c>
      <c r="B43" s="184" t="str">
        <f t="shared" si="1"/>
        <v>EGSC.18.30.RW.AGRN08</v>
      </c>
      <c r="C43" s="129" t="s">
        <v>119</v>
      </c>
      <c r="D43" s="129"/>
      <c r="E43" s="129"/>
      <c r="F43" s="129"/>
      <c r="G43" s="129" t="s">
        <v>113</v>
      </c>
      <c r="H43" s="134"/>
      <c r="I43" s="134"/>
      <c r="J43" s="134"/>
      <c r="K43" s="134"/>
      <c r="L43" s="134"/>
      <c r="M43" s="135"/>
      <c r="N43" s="135"/>
      <c r="O43" s="135"/>
      <c r="P43" s="135"/>
      <c r="Q43" s="134"/>
      <c r="R43" s="134"/>
      <c r="S43" s="136"/>
      <c r="T43" s="132" t="s">
        <v>115</v>
      </c>
      <c r="U43" s="253" t="str">
        <f>IFERROR(INDEX(Assumptions_GEN!$B$69:$B$93,MATCH(T43,Assumptions_GEN!$B$41:$B$65,0)),"")</f>
        <v/>
      </c>
      <c r="V43" s="134"/>
      <c r="W43" s="137"/>
      <c r="X43" s="191">
        <f t="shared" si="2"/>
        <v>0</v>
      </c>
      <c r="Y43" s="139"/>
      <c r="Z43" s="139"/>
      <c r="AA43" s="139"/>
      <c r="AB43" s="188">
        <f t="shared" si="3"/>
        <v>0</v>
      </c>
      <c r="AC43" s="254"/>
      <c r="AD43" s="188">
        <f t="shared" si="4"/>
        <v>0</v>
      </c>
      <c r="AE43" s="140"/>
    </row>
    <row r="44" spans="1:31" s="23" customFormat="1" ht="38.25" customHeight="1" x14ac:dyDescent="0.4">
      <c r="A44" s="184">
        <f t="shared" si="0"/>
        <v>31</v>
      </c>
      <c r="B44" s="184" t="str">
        <f t="shared" si="1"/>
        <v>EGSC.18.31.RW.AGRN08</v>
      </c>
      <c r="C44" s="129" t="s">
        <v>119</v>
      </c>
      <c r="D44" s="129"/>
      <c r="E44" s="129"/>
      <c r="F44" s="129"/>
      <c r="G44" s="129" t="s">
        <v>113</v>
      </c>
      <c r="H44" s="134"/>
      <c r="I44" s="134"/>
      <c r="J44" s="134"/>
      <c r="K44" s="134"/>
      <c r="L44" s="134"/>
      <c r="M44" s="135"/>
      <c r="N44" s="135"/>
      <c r="O44" s="135"/>
      <c r="P44" s="135"/>
      <c r="Q44" s="134"/>
      <c r="R44" s="134"/>
      <c r="S44" s="136"/>
      <c r="T44" s="132" t="s">
        <v>115</v>
      </c>
      <c r="U44" s="253" t="str">
        <f>IFERROR(INDEX(Assumptions_GEN!$B$69:$B$93,MATCH(T44,Assumptions_GEN!$B$41:$B$65,0)),"")</f>
        <v/>
      </c>
      <c r="V44" s="134"/>
      <c r="W44" s="137"/>
      <c r="X44" s="191">
        <f t="shared" si="2"/>
        <v>0</v>
      </c>
      <c r="Y44" s="139"/>
      <c r="Z44" s="139"/>
      <c r="AA44" s="139"/>
      <c r="AB44" s="188">
        <f t="shared" si="3"/>
        <v>0</v>
      </c>
      <c r="AC44" s="254"/>
      <c r="AD44" s="188">
        <f t="shared" si="4"/>
        <v>0</v>
      </c>
      <c r="AE44" s="140"/>
    </row>
    <row r="45" spans="1:31" s="23" customFormat="1" ht="38.25" customHeight="1" x14ac:dyDescent="0.4">
      <c r="A45" s="184">
        <f t="shared" si="0"/>
        <v>32</v>
      </c>
      <c r="B45" s="184" t="str">
        <f t="shared" si="1"/>
        <v>EGSC.18.32.RW.AGRN08</v>
      </c>
      <c r="C45" s="129" t="s">
        <v>119</v>
      </c>
      <c r="D45" s="129"/>
      <c r="E45" s="129"/>
      <c r="F45" s="129"/>
      <c r="G45" s="129" t="s">
        <v>113</v>
      </c>
      <c r="H45" s="134"/>
      <c r="I45" s="134"/>
      <c r="J45" s="134"/>
      <c r="K45" s="134"/>
      <c r="L45" s="134"/>
      <c r="M45" s="135"/>
      <c r="N45" s="135"/>
      <c r="O45" s="135"/>
      <c r="P45" s="135"/>
      <c r="Q45" s="134"/>
      <c r="R45" s="134"/>
      <c r="S45" s="136"/>
      <c r="T45" s="132" t="s">
        <v>115</v>
      </c>
      <c r="U45" s="253" t="str">
        <f>IFERROR(INDEX(Assumptions_GEN!$B$69:$B$93,MATCH(T45,Assumptions_GEN!$B$41:$B$65,0)),"")</f>
        <v/>
      </c>
      <c r="V45" s="134"/>
      <c r="W45" s="137"/>
      <c r="X45" s="191">
        <f t="shared" si="2"/>
        <v>0</v>
      </c>
      <c r="Y45" s="139"/>
      <c r="Z45" s="139"/>
      <c r="AA45" s="139"/>
      <c r="AB45" s="188">
        <f t="shared" si="3"/>
        <v>0</v>
      </c>
      <c r="AC45" s="254"/>
      <c r="AD45" s="188">
        <f t="shared" si="4"/>
        <v>0</v>
      </c>
      <c r="AE45" s="140"/>
    </row>
    <row r="46" spans="1:31" s="23" customFormat="1" ht="38.25" customHeight="1" x14ac:dyDescent="0.4">
      <c r="A46" s="184">
        <f t="shared" si="0"/>
        <v>33</v>
      </c>
      <c r="B46" s="184" t="str">
        <f t="shared" si="1"/>
        <v>EGSC.18.33.RW.AGRN08</v>
      </c>
      <c r="C46" s="129" t="s">
        <v>119</v>
      </c>
      <c r="D46" s="129"/>
      <c r="E46" s="129"/>
      <c r="F46" s="129"/>
      <c r="G46" s="129" t="s">
        <v>113</v>
      </c>
      <c r="H46" s="134"/>
      <c r="I46" s="134"/>
      <c r="J46" s="134"/>
      <c r="K46" s="134"/>
      <c r="L46" s="134"/>
      <c r="M46" s="135"/>
      <c r="N46" s="135"/>
      <c r="O46" s="135"/>
      <c r="P46" s="135"/>
      <c r="Q46" s="134"/>
      <c r="R46" s="134"/>
      <c r="S46" s="136"/>
      <c r="T46" s="132" t="s">
        <v>115</v>
      </c>
      <c r="U46" s="253" t="str">
        <f>IFERROR(INDEX(Assumptions_GEN!$B$69:$B$93,MATCH(T46,Assumptions_GEN!$B$41:$B$65,0)),"")</f>
        <v/>
      </c>
      <c r="V46" s="134"/>
      <c r="W46" s="137"/>
      <c r="X46" s="191">
        <f t="shared" si="2"/>
        <v>0</v>
      </c>
      <c r="Y46" s="139"/>
      <c r="Z46" s="139"/>
      <c r="AA46" s="139"/>
      <c r="AB46" s="188">
        <f t="shared" si="3"/>
        <v>0</v>
      </c>
      <c r="AC46" s="254"/>
      <c r="AD46" s="188">
        <f t="shared" si="4"/>
        <v>0</v>
      </c>
      <c r="AE46" s="140"/>
    </row>
    <row r="47" spans="1:31" s="23" customFormat="1" ht="38.25" customHeight="1" x14ac:dyDescent="0.4">
      <c r="A47" s="184">
        <f t="shared" si="0"/>
        <v>34</v>
      </c>
      <c r="B47" s="184" t="str">
        <f t="shared" si="1"/>
        <v>EGSC.18.34.RW.AGRN08</v>
      </c>
      <c r="C47" s="129" t="s">
        <v>119</v>
      </c>
      <c r="D47" s="129"/>
      <c r="E47" s="129"/>
      <c r="F47" s="129"/>
      <c r="G47" s="129" t="s">
        <v>113</v>
      </c>
      <c r="H47" s="134"/>
      <c r="I47" s="134"/>
      <c r="J47" s="134"/>
      <c r="K47" s="134"/>
      <c r="L47" s="134"/>
      <c r="M47" s="135"/>
      <c r="N47" s="135"/>
      <c r="O47" s="135"/>
      <c r="P47" s="135"/>
      <c r="Q47" s="134"/>
      <c r="R47" s="134"/>
      <c r="S47" s="136"/>
      <c r="T47" s="132" t="s">
        <v>115</v>
      </c>
      <c r="U47" s="253" t="str">
        <f>IFERROR(INDEX(Assumptions_GEN!$B$69:$B$93,MATCH(T47,Assumptions_GEN!$B$41:$B$65,0)),"")</f>
        <v/>
      </c>
      <c r="V47" s="134"/>
      <c r="W47" s="137"/>
      <c r="X47" s="191">
        <f t="shared" si="2"/>
        <v>0</v>
      </c>
      <c r="Y47" s="139"/>
      <c r="Z47" s="139"/>
      <c r="AA47" s="139"/>
      <c r="AB47" s="188">
        <f t="shared" si="3"/>
        <v>0</v>
      </c>
      <c r="AC47" s="254"/>
      <c r="AD47" s="188">
        <f t="shared" si="4"/>
        <v>0</v>
      </c>
      <c r="AE47" s="140"/>
    </row>
    <row r="48" spans="1:31" s="23" customFormat="1" ht="38.25" customHeight="1" x14ac:dyDescent="0.4">
      <c r="A48" s="184">
        <f t="shared" si="0"/>
        <v>35</v>
      </c>
      <c r="B48" s="184" t="str">
        <f t="shared" si="1"/>
        <v>EGSC.18.35.RW.AGRN08</v>
      </c>
      <c r="C48" s="129" t="s">
        <v>119</v>
      </c>
      <c r="D48" s="129"/>
      <c r="E48" s="129"/>
      <c r="F48" s="129"/>
      <c r="G48" s="129" t="s">
        <v>113</v>
      </c>
      <c r="H48" s="134"/>
      <c r="I48" s="134"/>
      <c r="J48" s="134"/>
      <c r="K48" s="134"/>
      <c r="L48" s="134"/>
      <c r="M48" s="135"/>
      <c r="N48" s="135"/>
      <c r="O48" s="135"/>
      <c r="P48" s="135"/>
      <c r="Q48" s="134"/>
      <c r="R48" s="134"/>
      <c r="S48" s="136"/>
      <c r="T48" s="132" t="s">
        <v>115</v>
      </c>
      <c r="U48" s="253" t="str">
        <f>IFERROR(INDEX(Assumptions_GEN!$B$69:$B$93,MATCH(T48,Assumptions_GEN!$B$41:$B$65,0)),"")</f>
        <v/>
      </c>
      <c r="V48" s="134"/>
      <c r="W48" s="137"/>
      <c r="X48" s="191">
        <f t="shared" si="2"/>
        <v>0</v>
      </c>
      <c r="Y48" s="139"/>
      <c r="Z48" s="139"/>
      <c r="AA48" s="139"/>
      <c r="AB48" s="188">
        <f t="shared" si="3"/>
        <v>0</v>
      </c>
      <c r="AC48" s="254"/>
      <c r="AD48" s="188">
        <f t="shared" si="4"/>
        <v>0</v>
      </c>
      <c r="AE48" s="140"/>
    </row>
    <row r="49" spans="1:33" s="23" customFormat="1" ht="38.25" customHeight="1" x14ac:dyDescent="0.4">
      <c r="A49" s="184">
        <f t="shared" si="0"/>
        <v>36</v>
      </c>
      <c r="B49" s="184" t="str">
        <f t="shared" si="1"/>
        <v>EGSC.18.36.RW.AGRN08</v>
      </c>
      <c r="C49" s="129" t="s">
        <v>119</v>
      </c>
      <c r="D49" s="129"/>
      <c r="E49" s="129"/>
      <c r="F49" s="129"/>
      <c r="G49" s="129" t="s">
        <v>113</v>
      </c>
      <c r="H49" s="134"/>
      <c r="I49" s="134"/>
      <c r="J49" s="134"/>
      <c r="K49" s="134"/>
      <c r="L49" s="134"/>
      <c r="M49" s="135"/>
      <c r="N49" s="135"/>
      <c r="O49" s="135"/>
      <c r="P49" s="135"/>
      <c r="Q49" s="134"/>
      <c r="R49" s="134"/>
      <c r="S49" s="136"/>
      <c r="T49" s="132" t="s">
        <v>115</v>
      </c>
      <c r="U49" s="253" t="str">
        <f>IFERROR(INDEX(Assumptions_GEN!$B$69:$B$93,MATCH(T49,Assumptions_GEN!$B$41:$B$65,0)),"")</f>
        <v/>
      </c>
      <c r="V49" s="134"/>
      <c r="W49" s="137"/>
      <c r="X49" s="191">
        <f t="shared" si="2"/>
        <v>0</v>
      </c>
      <c r="Y49" s="139"/>
      <c r="Z49" s="139"/>
      <c r="AA49" s="139"/>
      <c r="AB49" s="188">
        <f t="shared" si="3"/>
        <v>0</v>
      </c>
      <c r="AC49" s="254"/>
      <c r="AD49" s="188">
        <f t="shared" si="4"/>
        <v>0</v>
      </c>
      <c r="AE49" s="140"/>
    </row>
    <row r="50" spans="1:33" s="23" customFormat="1" ht="38.25" customHeight="1" x14ac:dyDescent="0.4">
      <c r="A50" s="184">
        <f t="shared" si="0"/>
        <v>37</v>
      </c>
      <c r="B50" s="184" t="str">
        <f t="shared" si="1"/>
        <v>EGSC.18.37.RW.AGRN08</v>
      </c>
      <c r="C50" s="129" t="s">
        <v>119</v>
      </c>
      <c r="D50" s="129"/>
      <c r="E50" s="129"/>
      <c r="F50" s="129"/>
      <c r="G50" s="129" t="s">
        <v>113</v>
      </c>
      <c r="H50" s="134"/>
      <c r="I50" s="134"/>
      <c r="J50" s="134"/>
      <c r="K50" s="134"/>
      <c r="L50" s="134"/>
      <c r="M50" s="135"/>
      <c r="N50" s="135"/>
      <c r="O50" s="135"/>
      <c r="P50" s="135"/>
      <c r="Q50" s="134"/>
      <c r="R50" s="134"/>
      <c r="S50" s="136"/>
      <c r="T50" s="132" t="s">
        <v>115</v>
      </c>
      <c r="U50" s="253" t="str">
        <f>IFERROR(INDEX(Assumptions_GEN!$B$69:$B$93,MATCH(T50,Assumptions_GEN!$B$41:$B$65,0)),"")</f>
        <v/>
      </c>
      <c r="V50" s="134"/>
      <c r="W50" s="137"/>
      <c r="X50" s="191">
        <f t="shared" si="2"/>
        <v>0</v>
      </c>
      <c r="Y50" s="139"/>
      <c r="Z50" s="139"/>
      <c r="AA50" s="139"/>
      <c r="AB50" s="188">
        <f t="shared" si="3"/>
        <v>0</v>
      </c>
      <c r="AC50" s="254"/>
      <c r="AD50" s="188">
        <f t="shared" si="4"/>
        <v>0</v>
      </c>
      <c r="AE50" s="140"/>
    </row>
    <row r="51" spans="1:33" s="23" customFormat="1" ht="38.25" customHeight="1" x14ac:dyDescent="0.4">
      <c r="A51" s="184">
        <f t="shared" si="0"/>
        <v>38</v>
      </c>
      <c r="B51" s="184" t="str">
        <f t="shared" si="1"/>
        <v>EGSC.18.38.RW.AGRN08</v>
      </c>
      <c r="C51" s="129" t="s">
        <v>119</v>
      </c>
      <c r="D51" s="129"/>
      <c r="E51" s="129"/>
      <c r="F51" s="129"/>
      <c r="G51" s="129" t="s">
        <v>113</v>
      </c>
      <c r="H51" s="134"/>
      <c r="I51" s="134"/>
      <c r="J51" s="134"/>
      <c r="K51" s="134"/>
      <c r="L51" s="134"/>
      <c r="M51" s="135"/>
      <c r="N51" s="135"/>
      <c r="O51" s="135"/>
      <c r="P51" s="135"/>
      <c r="Q51" s="134"/>
      <c r="R51" s="134"/>
      <c r="S51" s="136"/>
      <c r="T51" s="132" t="s">
        <v>115</v>
      </c>
      <c r="U51" s="253" t="str">
        <f>IFERROR(INDEX(Assumptions_GEN!$B$69:$B$93,MATCH(T51,Assumptions_GEN!$B$41:$B$65,0)),"")</f>
        <v/>
      </c>
      <c r="V51" s="134"/>
      <c r="W51" s="137"/>
      <c r="X51" s="191">
        <f t="shared" si="2"/>
        <v>0</v>
      </c>
      <c r="Y51" s="139"/>
      <c r="Z51" s="139"/>
      <c r="AA51" s="139"/>
      <c r="AB51" s="188">
        <f t="shared" si="3"/>
        <v>0</v>
      </c>
      <c r="AC51" s="254"/>
      <c r="AD51" s="188">
        <f t="shared" si="4"/>
        <v>0</v>
      </c>
      <c r="AE51" s="140"/>
    </row>
    <row r="52" spans="1:33" s="23" customFormat="1" ht="38.25" customHeight="1" x14ac:dyDescent="0.4">
      <c r="A52" s="184">
        <f t="shared" si="0"/>
        <v>39</v>
      </c>
      <c r="B52" s="184" t="str">
        <f t="shared" si="1"/>
        <v>EGSC.18.39.RW.AGRN08</v>
      </c>
      <c r="C52" s="129" t="s">
        <v>119</v>
      </c>
      <c r="D52" s="129"/>
      <c r="E52" s="129"/>
      <c r="F52" s="129"/>
      <c r="G52" s="129" t="s">
        <v>113</v>
      </c>
      <c r="H52" s="134"/>
      <c r="I52" s="134"/>
      <c r="J52" s="134"/>
      <c r="K52" s="134"/>
      <c r="L52" s="134"/>
      <c r="M52" s="135"/>
      <c r="N52" s="135"/>
      <c r="O52" s="135"/>
      <c r="P52" s="135"/>
      <c r="Q52" s="134"/>
      <c r="R52" s="134"/>
      <c r="S52" s="136"/>
      <c r="T52" s="132" t="s">
        <v>115</v>
      </c>
      <c r="U52" s="253" t="str">
        <f>IFERROR(INDEX(Assumptions_GEN!$B$69:$B$93,MATCH(T52,Assumptions_GEN!$B$41:$B$65,0)),"")</f>
        <v/>
      </c>
      <c r="V52" s="134"/>
      <c r="W52" s="137"/>
      <c r="X52" s="191">
        <f t="shared" si="2"/>
        <v>0</v>
      </c>
      <c r="Y52" s="139"/>
      <c r="Z52" s="139"/>
      <c r="AA52" s="139"/>
      <c r="AB52" s="188">
        <f t="shared" si="3"/>
        <v>0</v>
      </c>
      <c r="AC52" s="254"/>
      <c r="AD52" s="188">
        <f t="shared" si="4"/>
        <v>0</v>
      </c>
      <c r="AE52" s="140"/>
    </row>
    <row r="53" spans="1:33" s="23" customFormat="1" ht="38.25" customHeight="1" x14ac:dyDescent="0.4">
      <c r="A53" s="184">
        <f t="shared" si="0"/>
        <v>40</v>
      </c>
      <c r="B53" s="184" t="str">
        <f t="shared" si="1"/>
        <v>EGSC.18.40.RW.AGRN08</v>
      </c>
      <c r="C53" s="129" t="s">
        <v>119</v>
      </c>
      <c r="D53" s="129"/>
      <c r="E53" s="129"/>
      <c r="F53" s="129"/>
      <c r="G53" s="129" t="s">
        <v>113</v>
      </c>
      <c r="H53" s="134"/>
      <c r="I53" s="134"/>
      <c r="J53" s="134"/>
      <c r="K53" s="134"/>
      <c r="L53" s="134"/>
      <c r="M53" s="135"/>
      <c r="N53" s="135"/>
      <c r="O53" s="135"/>
      <c r="P53" s="135"/>
      <c r="Q53" s="134"/>
      <c r="R53" s="134"/>
      <c r="S53" s="136"/>
      <c r="T53" s="132" t="s">
        <v>115</v>
      </c>
      <c r="U53" s="253" t="str">
        <f>IFERROR(INDEX(Assumptions_GEN!$B$69:$B$93,MATCH(T53,Assumptions_GEN!$B$41:$B$65,0)),"")</f>
        <v/>
      </c>
      <c r="V53" s="134"/>
      <c r="W53" s="137"/>
      <c r="X53" s="191">
        <f t="shared" si="2"/>
        <v>0</v>
      </c>
      <c r="Y53" s="139"/>
      <c r="Z53" s="139"/>
      <c r="AA53" s="139"/>
      <c r="AB53" s="188">
        <f t="shared" si="3"/>
        <v>0</v>
      </c>
      <c r="AC53" s="254"/>
      <c r="AD53" s="188">
        <f t="shared" si="4"/>
        <v>0</v>
      </c>
      <c r="AE53" s="140"/>
    </row>
    <row r="54" spans="1:33" s="6" customFormat="1" ht="54.75" customHeight="1" thickBot="1" x14ac:dyDescent="0.55000000000000004">
      <c r="A54" s="185"/>
      <c r="B54" s="185"/>
      <c r="C54" s="185"/>
      <c r="D54" s="185"/>
      <c r="E54" s="185"/>
      <c r="F54" s="185"/>
      <c r="G54"/>
      <c r="H54"/>
      <c r="I54" s="204" t="s">
        <v>69</v>
      </c>
      <c r="J54"/>
      <c r="K54"/>
      <c r="L54"/>
      <c r="M54"/>
      <c r="N54"/>
      <c r="O54"/>
      <c r="P54"/>
      <c r="Q54"/>
      <c r="R54"/>
      <c r="S54"/>
      <c r="T54"/>
      <c r="U54"/>
      <c r="V54"/>
      <c r="W54"/>
      <c r="X54"/>
      <c r="Y54"/>
      <c r="Z54"/>
      <c r="AA54"/>
      <c r="AB54" s="189">
        <f>SUM($AB$14:$AB$53)</f>
        <v>0</v>
      </c>
      <c r="AC54"/>
      <c r="AD54" s="252">
        <f>SUM($AD$14:$AD$53)</f>
        <v>0</v>
      </c>
      <c r="AE54"/>
      <c r="AF54" s="12"/>
      <c r="AG54" s="11"/>
    </row>
  </sheetData>
  <sheetProtection sheet="1" selectLockedCells="1"/>
  <customSheetViews>
    <customSheetView guid="{F8531A1D-0BE7-4C39-B6F0-44D7931A4F52}" scale="25" showPageBreaks="1" showGridLines="0" fitToPage="1" printArea="1" hiddenRows="1" hiddenColumns="1" view="pageBreakPreview">
      <selection activeCell="L21" sqref="L21"/>
      <pageMargins left="0.55118110236220474" right="0.55118110236220474" top="2.1653543307086616" bottom="0.78740157480314965" header="0.51181102362204722" footer="0.51181102362204722"/>
      <pageSetup paperSize="8" scale="32" orientation="landscape" r:id="rId1"/>
      <headerFooter differentOddEven="1" differentFirst="1">
        <oddHeader>&amp;L&amp;G</oddHeader>
        <oddFooter xml:space="preserve">&amp;R&amp;D&amp;T&amp;L&amp;"arial,Bold"&amp;10&amp;K3F3F3F &amp;C&amp;"arial,Bold"&amp;14&amp;KFF0000 </oddFooter>
        <evenHeader>&amp;L&amp;G</evenHeader>
        <evenFooter xml:space="preserve">&amp;R&amp;D&amp;T&amp;L&amp;"arial,Bold"&amp;10&amp;K3F3F3F &amp;C&amp;"arial,Bold"&amp;14&amp;KFF0000 </evenFooter>
        <firstFooter xml:space="preserve">&amp;L&amp;"arial,Bold"&amp;10&amp;K3F3F3F &amp;C&amp;"arial,Bold"&amp;14&amp;KFF0000 </firstFooter>
      </headerFooter>
    </customSheetView>
  </customSheetViews>
  <mergeCells count="15">
    <mergeCell ref="AC12:AD12"/>
    <mergeCell ref="Y4:AE4"/>
    <mergeCell ref="Y5:AE5"/>
    <mergeCell ref="Y6:AE6"/>
    <mergeCell ref="W12:AB12"/>
    <mergeCell ref="A3:B3"/>
    <mergeCell ref="A4:B4"/>
    <mergeCell ref="A5:B5"/>
    <mergeCell ref="A6:B6"/>
    <mergeCell ref="AC1:AE1"/>
    <mergeCell ref="T12:V12"/>
    <mergeCell ref="A12:K12"/>
    <mergeCell ref="L12:S12"/>
    <mergeCell ref="A7:B7"/>
    <mergeCell ref="A8:B8"/>
  </mergeCells>
  <pageMargins left="0.55118110236220474" right="0.55118110236220474" top="0.83" bottom="0.78740157480314965" header="0.51181102362204722" footer="0.51181102362204722"/>
  <pageSetup paperSize="8" scale="30" orientation="landscape" r:id="rId2"/>
  <headerFooter differentOddEven="1" differentFirst="1">
    <oddHeader>&amp;L&amp;G</oddHeader>
    <oddFooter xml:space="preserve">&amp;R&amp;D&amp;T&amp;L&amp;"arial,Bold"&amp;10&amp;K3F3F3F &amp;C&amp;"arial,Bold"&amp;14&amp;KFF0000 </oddFooter>
    <evenHeader>&amp;L&amp;G</evenHeader>
    <evenFooter xml:space="preserve">&amp;R&amp;D&amp;T&amp;L&amp;"arial,Bold"&amp;10&amp;K3F3F3F &amp;C&amp;"arial,Bold"&amp;14&amp;KFF0000 </evenFooter>
    <firstFooter xml:space="preserve">&amp;L&amp;"arial,Bold"&amp;10&amp;K3F3F3F &amp;C&amp;"arial,Bold"&amp;14&amp;KFF0000 </firstFooter>
  </headerFooter>
  <drawing r:id="rId3"/>
  <legacyDrawingHF r:id="rId4"/>
  <extLst>
    <ext xmlns:x14="http://schemas.microsoft.com/office/spreadsheetml/2009/9/main" uri="{78C0D931-6437-407d-A8EE-F0AAD7539E65}">
      <x14:conditionalFormattings>
        <x14:conditionalFormatting xmlns:xm="http://schemas.microsoft.com/office/excel/2006/main">
          <x14:cfRule type="expression" priority="3" id="{3F461C58-9F88-44B7-A880-D6D91810CA2C}">
            <xm:f>$C$6=Assumptions_GEN!$B$102</xm:f>
            <x14:dxf>
              <font>
                <color theme="0" tint="-0.499984740745262"/>
              </font>
              <fill>
                <patternFill>
                  <bgColor theme="0" tint="-0.34998626667073579"/>
                </patternFill>
              </fill>
            </x14:dxf>
          </x14:cfRule>
          <xm:sqref>AC12:AD53</xm:sqref>
        </x14:conditionalFormatting>
        <x14:conditionalFormatting xmlns:xm="http://schemas.microsoft.com/office/excel/2006/main">
          <x14:cfRule type="expression" priority="2" id="{3F96F907-0212-4F5F-B7A6-45C2E78176CA}">
            <xm:f>$C$6=Assumptions_GEN!$B$101</xm:f>
            <x14:dxf>
              <font>
                <color theme="0" tint="-0.499984740745262"/>
              </font>
              <fill>
                <patternFill>
                  <bgColor theme="0" tint="-0.34998626667073579"/>
                </patternFill>
              </fill>
            </x14:dxf>
          </x14:cfRule>
          <xm:sqref>W12 W13:AB53</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Assumptions_GEN!$B$13:$B$27</xm:f>
          </x14:formula1>
          <xm:sqref>D14:D53</xm:sqref>
        </x14:dataValidation>
        <x14:dataValidation type="list" allowBlank="1" showInputMessage="1" showErrorMessage="1" xr:uid="{00000000-0002-0000-0200-000001000000}">
          <x14:formula1>
            <xm:f>Assumptions_GEN!$B$8:$B$9</xm:f>
          </x14:formula1>
          <xm:sqref>C14:C53</xm:sqref>
        </x14:dataValidation>
        <x14:dataValidation type="list" allowBlank="1" showInputMessage="1" xr:uid="{00000000-0002-0000-0200-000002000000}">
          <x14:formula1>
            <xm:f>Assumptions_GEN!$B$41:$B$65</xm:f>
          </x14:formula1>
          <xm:sqref>T14:T53</xm:sqref>
        </x14:dataValidation>
        <x14:dataValidation type="list" allowBlank="1" showInputMessage="1" xr:uid="{00000000-0002-0000-0200-000003000000}">
          <x14:formula1>
            <xm:f>Assumptions_GEN!$B$31:$B$37</xm:f>
          </x14:formula1>
          <xm:sqref>G14:G53</xm:sqref>
        </x14:dataValidation>
        <x14:dataValidation type="list" allowBlank="1" showInputMessage="1" showErrorMessage="1" xr:uid="{00000000-0002-0000-0200-000004000000}">
          <x14:formula1>
            <xm:f>Assumptions_GEN!$B$101:$B$102</xm:f>
          </x14:formula1>
          <xm:sqref>C6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pageSetUpPr fitToPage="1"/>
  </sheetPr>
  <dimension ref="A1:BK55"/>
  <sheetViews>
    <sheetView showGridLines="0" view="pageBreakPreview" zoomScaleNormal="100" zoomScaleSheetLayoutView="100" workbookViewId="0">
      <pane xSplit="3" ySplit="13" topLeftCell="Q14" activePane="bottomRight" state="frozen"/>
      <selection activeCell="C16" sqref="C16:E19"/>
      <selection pane="topRight" activeCell="C16" sqref="C16:E19"/>
      <selection pane="bottomLeft" activeCell="C16" sqref="C16:E19"/>
      <selection pane="bottomRight" activeCell="S14" sqref="S14"/>
    </sheetView>
  </sheetViews>
  <sheetFormatPr defaultColWidth="0" defaultRowHeight="0" customHeight="1" zeroHeight="1" x14ac:dyDescent="0.35"/>
  <cols>
    <col min="1" max="1" width="11.265625" style="3" customWidth="1"/>
    <col min="2" max="2" width="25.73046875" style="3" customWidth="1"/>
    <col min="3" max="3" width="42.265625" style="3" customWidth="1"/>
    <col min="4" max="4" width="23" style="3" customWidth="1"/>
    <col min="5" max="5" width="18.1328125" style="3" customWidth="1"/>
    <col min="6" max="7" width="18" style="3" customWidth="1"/>
    <col min="8" max="8" width="29.1328125" style="3" customWidth="1"/>
    <col min="9" max="11" width="15.86328125" style="3" customWidth="1"/>
    <col min="12" max="12" width="17.3984375" style="3" customWidth="1"/>
    <col min="13" max="13" width="18.1328125" style="3" customWidth="1"/>
    <col min="14" max="14" width="18.265625" style="3" customWidth="1"/>
    <col min="15" max="15" width="31.73046875" style="3" customWidth="1"/>
    <col min="16" max="16" width="28" style="3" customWidth="1"/>
    <col min="17" max="17" width="32.59765625" style="4" customWidth="1"/>
    <col min="18" max="18" width="15.59765625" style="4" customWidth="1"/>
    <col min="19" max="21" width="18.73046875" style="4" customWidth="1"/>
    <col min="22" max="22" width="30.265625" style="4" customWidth="1"/>
    <col min="23" max="23" width="35" style="4" customWidth="1"/>
    <col min="24" max="24" width="9.1328125" customWidth="1"/>
    <col min="25" max="63" width="0" style="3" hidden="1" customWidth="1"/>
    <col min="64" max="16384" width="9.1328125" style="3" hidden="1"/>
  </cols>
  <sheetData>
    <row r="1" spans="1:39" s="233" customFormat="1" ht="54" customHeight="1" x14ac:dyDescent="0.35">
      <c r="A1" s="231" t="s">
        <v>204</v>
      </c>
      <c r="B1" s="231"/>
      <c r="C1" s="231"/>
      <c r="D1" s="231"/>
      <c r="E1" s="231"/>
      <c r="F1" s="231"/>
      <c r="G1" s="231"/>
      <c r="H1" s="232"/>
      <c r="I1" s="232"/>
      <c r="J1" s="232"/>
      <c r="K1" s="232"/>
      <c r="L1" s="232"/>
      <c r="M1" s="232"/>
      <c r="N1" s="232"/>
      <c r="O1" s="232"/>
      <c r="P1" s="232"/>
      <c r="Q1" s="232"/>
      <c r="R1" s="232"/>
      <c r="S1" s="232"/>
      <c r="T1" s="232"/>
      <c r="U1" s="232"/>
      <c r="V1" s="332" t="s">
        <v>143</v>
      </c>
      <c r="W1" s="333"/>
      <c r="Y1" s="234"/>
      <c r="Z1" s="234"/>
      <c r="AA1" s="234"/>
      <c r="AB1" s="234"/>
      <c r="AC1" s="234"/>
      <c r="AD1" s="234"/>
      <c r="AE1" s="234"/>
      <c r="AF1" s="234"/>
      <c r="AG1" s="234"/>
      <c r="AH1" s="234"/>
      <c r="AI1" s="234"/>
      <c r="AJ1" s="234"/>
      <c r="AK1" s="234"/>
      <c r="AL1" s="234"/>
      <c r="AM1" s="234"/>
    </row>
    <row r="2" spans="1:39" s="1" customFormat="1" ht="18" customHeight="1" x14ac:dyDescent="0.55000000000000004">
      <c r="A2" s="230"/>
      <c r="B2" s="230"/>
      <c r="C2" s="230"/>
      <c r="D2" s="230"/>
      <c r="E2" s="230"/>
      <c r="F2" s="230"/>
      <c r="G2" s="230"/>
      <c r="H2" s="92"/>
      <c r="I2" s="92"/>
      <c r="J2" s="92"/>
      <c r="K2" s="92"/>
      <c r="L2" s="92"/>
      <c r="M2" s="92"/>
      <c r="N2" s="92"/>
      <c r="O2" s="92"/>
      <c r="P2" s="92"/>
      <c r="Q2" s="92"/>
      <c r="R2" s="92"/>
      <c r="S2" s="92"/>
      <c r="T2" s="92"/>
      <c r="U2" s="92"/>
      <c r="V2" s="92"/>
      <c r="W2" s="92"/>
      <c r="Y2" s="10"/>
      <c r="Z2" s="10"/>
      <c r="AA2" s="10"/>
      <c r="AB2" s="10"/>
      <c r="AC2" s="10"/>
      <c r="AD2" s="10"/>
      <c r="AE2" s="10"/>
      <c r="AF2" s="10"/>
      <c r="AG2" s="10"/>
      <c r="AH2" s="10"/>
      <c r="AI2" s="10"/>
      <c r="AJ2" s="10"/>
      <c r="AK2" s="10"/>
      <c r="AL2" s="10"/>
      <c r="AM2" s="10"/>
    </row>
    <row r="3" spans="1:39" s="20" customFormat="1" ht="28.5" customHeight="1" x14ac:dyDescent="0.7">
      <c r="A3" s="335" t="s">
        <v>34</v>
      </c>
      <c r="B3" s="336"/>
      <c r="C3" s="337"/>
      <c r="D3" s="177" t="str">
        <f>IF(ISBLANK('V Form B-RW'!C3),"",'V Form B-RW'!C3)</f>
        <v>EGSC</v>
      </c>
      <c r="E3" s="347" t="s">
        <v>157</v>
      </c>
      <c r="F3" s="348"/>
      <c r="G3" s="348"/>
      <c r="H3" s="93"/>
      <c r="I3" s="93"/>
      <c r="J3" s="93"/>
      <c r="K3" s="93"/>
      <c r="L3" s="93"/>
      <c r="M3" s="93"/>
      <c r="N3" s="93"/>
      <c r="O3" s="93"/>
      <c r="P3" s="93"/>
      <c r="Q3" s="93"/>
      <c r="R3" s="93"/>
      <c r="S3" s="93"/>
      <c r="T3" s="93"/>
      <c r="U3" s="93"/>
      <c r="V3" s="93"/>
      <c r="W3" s="93"/>
      <c r="Y3" s="21"/>
      <c r="Z3" s="21"/>
      <c r="AA3" s="21"/>
      <c r="AB3" s="21"/>
      <c r="AC3" s="21"/>
      <c r="AD3" s="21"/>
      <c r="AE3" s="21"/>
      <c r="AF3" s="21"/>
      <c r="AG3" s="21"/>
      <c r="AH3" s="21"/>
      <c r="AI3" s="21"/>
      <c r="AJ3" s="21"/>
      <c r="AK3" s="21"/>
      <c r="AL3" s="21"/>
      <c r="AM3" s="21"/>
    </row>
    <row r="4" spans="1:39" s="20" customFormat="1" ht="28.5" customHeight="1" x14ac:dyDescent="0.7">
      <c r="A4" s="235" t="s">
        <v>178</v>
      </c>
      <c r="B4" s="236"/>
      <c r="C4" s="237"/>
      <c r="D4" s="178">
        <f>IF(ISBLANK('V Form B-RW'!C4),"",'V Form B-RW'!C4)</f>
        <v>18</v>
      </c>
      <c r="E4" s="349"/>
      <c r="F4" s="350"/>
      <c r="G4" s="350"/>
      <c r="H4" s="94"/>
      <c r="I4" s="94"/>
      <c r="J4" s="94"/>
      <c r="K4" s="94"/>
      <c r="L4" s="94"/>
      <c r="M4" s="94"/>
      <c r="N4" s="94"/>
      <c r="O4" s="94"/>
      <c r="P4" s="94"/>
      <c r="Q4" s="94"/>
      <c r="R4" s="94"/>
      <c r="S4" s="94"/>
      <c r="T4" s="94"/>
      <c r="U4" s="94"/>
      <c r="V4" s="94"/>
      <c r="W4" s="94"/>
      <c r="Y4" s="21"/>
      <c r="Z4" s="21"/>
      <c r="AA4" s="21"/>
      <c r="AB4" s="21"/>
      <c r="AC4" s="21"/>
      <c r="AD4" s="21"/>
      <c r="AE4" s="21"/>
      <c r="AF4" s="21"/>
      <c r="AG4" s="21"/>
      <c r="AH4" s="21"/>
      <c r="AI4" s="21"/>
      <c r="AJ4" s="21"/>
      <c r="AK4" s="21"/>
      <c r="AL4" s="21"/>
      <c r="AM4" s="21"/>
    </row>
    <row r="5" spans="1:39" s="20" customFormat="1" ht="28.5" customHeight="1" x14ac:dyDescent="0.7">
      <c r="A5" s="338" t="s">
        <v>173</v>
      </c>
      <c r="B5" s="339"/>
      <c r="C5" s="340"/>
      <c r="D5" s="179" t="str">
        <f>IF(ISBLANK('V Form B-RW'!C5),"",'V Form B-RW'!C5)</f>
        <v>xyz floods</v>
      </c>
      <c r="E5" s="349"/>
      <c r="F5" s="350"/>
      <c r="G5" s="350"/>
      <c r="H5" s="94"/>
      <c r="I5" s="94"/>
      <c r="J5" s="94"/>
      <c r="K5" s="94"/>
      <c r="L5" s="94"/>
      <c r="M5" s="94"/>
      <c r="N5" s="94"/>
      <c r="O5" s="94"/>
      <c r="P5" s="94"/>
      <c r="Q5" s="94"/>
      <c r="R5" s="94"/>
      <c r="S5" s="94"/>
      <c r="T5" s="94"/>
      <c r="U5" s="94"/>
      <c r="V5" s="94"/>
      <c r="W5" s="94"/>
      <c r="Y5" s="21"/>
      <c r="Z5" s="21"/>
      <c r="AA5" s="21"/>
      <c r="AB5" s="21"/>
      <c r="AC5" s="21"/>
      <c r="AD5" s="21"/>
      <c r="AE5" s="21"/>
      <c r="AF5" s="21"/>
      <c r="AG5" s="21"/>
      <c r="AH5" s="21"/>
      <c r="AI5" s="21"/>
      <c r="AJ5" s="21"/>
      <c r="AK5" s="21"/>
      <c r="AL5" s="21"/>
      <c r="AM5" s="21"/>
    </row>
    <row r="6" spans="1:39" s="20" customFormat="1" ht="28.5" customHeight="1" x14ac:dyDescent="0.7">
      <c r="A6" s="238" t="s">
        <v>203</v>
      </c>
      <c r="B6" s="239"/>
      <c r="C6" s="240"/>
      <c r="D6" s="180" t="str">
        <f>IF(ISBLANK('V Form B-RW'!C6),"",'V Form B-RW'!C6)</f>
        <v>RW</v>
      </c>
      <c r="E6" s="349"/>
      <c r="F6" s="350"/>
      <c r="G6" s="350"/>
      <c r="H6" s="94"/>
      <c r="I6" s="94"/>
      <c r="J6" s="94"/>
      <c r="K6" s="94"/>
      <c r="L6" s="94"/>
      <c r="M6" s="94"/>
      <c r="N6" s="94"/>
      <c r="O6" s="94"/>
      <c r="P6" s="94"/>
      <c r="Q6" s="94"/>
      <c r="R6" s="94"/>
      <c r="S6" s="94"/>
      <c r="T6" s="94"/>
      <c r="U6" s="94"/>
      <c r="V6" s="94"/>
      <c r="W6" s="94"/>
      <c r="Y6" s="21"/>
      <c r="Z6" s="21"/>
      <c r="AA6" s="21"/>
      <c r="AB6" s="21"/>
      <c r="AC6" s="21"/>
      <c r="AD6" s="21"/>
      <c r="AE6" s="21"/>
      <c r="AF6" s="21"/>
      <c r="AG6" s="21"/>
      <c r="AH6" s="21"/>
      <c r="AI6" s="21"/>
      <c r="AJ6" s="21"/>
      <c r="AK6" s="21"/>
      <c r="AL6" s="21"/>
      <c r="AM6" s="21"/>
    </row>
    <row r="7" spans="1:39" s="20" customFormat="1" ht="28.5" customHeight="1" x14ac:dyDescent="0.7">
      <c r="A7" s="341" t="s">
        <v>139</v>
      </c>
      <c r="B7" s="342"/>
      <c r="C7" s="343"/>
      <c r="D7" s="180" t="str">
        <f>IF(ISBLANK('V Form B-RW'!C7),"",'V Form B-RW'!C7)</f>
        <v>AGRN08</v>
      </c>
      <c r="E7" s="349"/>
      <c r="F7" s="350"/>
      <c r="G7" s="350"/>
      <c r="H7" s="94"/>
      <c r="I7" s="94"/>
      <c r="J7" s="94"/>
      <c r="K7" s="94"/>
      <c r="L7" s="94"/>
      <c r="M7" s="94"/>
      <c r="N7" s="94"/>
      <c r="O7" s="94"/>
      <c r="P7" s="94"/>
      <c r="Q7" s="94"/>
      <c r="R7" s="94"/>
      <c r="S7" s="94"/>
      <c r="T7" s="94"/>
      <c r="U7" s="94"/>
      <c r="V7" s="94"/>
      <c r="W7" s="94"/>
      <c r="Y7" s="21"/>
      <c r="Z7" s="21"/>
      <c r="AA7" s="21"/>
      <c r="AB7" s="21"/>
      <c r="AC7" s="21"/>
      <c r="AD7" s="21"/>
      <c r="AE7" s="21"/>
      <c r="AF7" s="21"/>
      <c r="AG7" s="21"/>
      <c r="AH7" s="21"/>
      <c r="AI7" s="21"/>
      <c r="AJ7" s="21"/>
      <c r="AK7" s="21"/>
      <c r="AL7" s="21"/>
      <c r="AM7" s="21"/>
    </row>
    <row r="8" spans="1:39" s="20" customFormat="1" ht="28.5" customHeight="1" x14ac:dyDescent="0.7">
      <c r="A8" s="344" t="s">
        <v>180</v>
      </c>
      <c r="B8" s="345"/>
      <c r="C8" s="346"/>
      <c r="D8" s="181" t="str">
        <f>IF(ISBLANK('V Form B-RW'!C8),"",'V Form B-RW'!C8)</f>
        <v>East Gippsland</v>
      </c>
      <c r="E8" s="351"/>
      <c r="F8" s="352"/>
      <c r="G8" s="352"/>
      <c r="H8" s="95"/>
      <c r="I8" s="95"/>
      <c r="J8" s="95"/>
      <c r="K8" s="95"/>
      <c r="L8" s="95"/>
      <c r="M8" s="95"/>
      <c r="N8" s="95"/>
      <c r="O8" s="95"/>
      <c r="P8" s="95"/>
      <c r="Q8" s="95"/>
      <c r="R8" s="95"/>
      <c r="S8" s="95"/>
      <c r="T8" s="95"/>
      <c r="U8" s="95"/>
      <c r="V8" s="95"/>
      <c r="W8" s="95"/>
      <c r="Y8" s="21"/>
      <c r="Z8" s="21"/>
      <c r="AA8" s="21"/>
      <c r="AB8" s="21"/>
      <c r="AC8" s="21"/>
      <c r="AD8" s="21"/>
      <c r="AE8" s="21"/>
      <c r="AF8" s="21"/>
      <c r="AG8" s="21"/>
      <c r="AH8" s="21"/>
      <c r="AI8" s="21"/>
      <c r="AJ8" s="21"/>
      <c r="AK8" s="21"/>
      <c r="AL8" s="21"/>
      <c r="AM8" s="21"/>
    </row>
    <row r="9" spans="1:39" s="7" customFormat="1" ht="18" customHeight="1" x14ac:dyDescent="0.55000000000000004">
      <c r="A9" s="83"/>
      <c r="B9" s="83"/>
      <c r="C9" s="83"/>
      <c r="D9" s="83"/>
      <c r="E9" s="83"/>
      <c r="F9" s="83"/>
      <c r="G9" s="83"/>
      <c r="H9" s="83"/>
      <c r="I9" s="83"/>
      <c r="J9" s="83"/>
      <c r="K9" s="83"/>
      <c r="L9" s="83"/>
      <c r="M9" s="83"/>
      <c r="N9" s="83"/>
      <c r="O9" s="83"/>
      <c r="P9" s="83"/>
      <c r="Q9" s="83"/>
      <c r="R9" s="83"/>
      <c r="S9" s="83"/>
      <c r="T9" s="83"/>
      <c r="U9" s="83"/>
      <c r="V9" s="83"/>
      <c r="W9" s="83"/>
      <c r="X9" s="1"/>
      <c r="Y9" s="8"/>
      <c r="Z9" s="8"/>
      <c r="AA9" s="8"/>
      <c r="AB9" s="8"/>
      <c r="AC9" s="8"/>
      <c r="AD9" s="8"/>
      <c r="AE9" s="8"/>
      <c r="AF9" s="8"/>
      <c r="AG9" s="8"/>
      <c r="AH9" s="8"/>
      <c r="AI9" s="8"/>
      <c r="AJ9" s="8"/>
      <c r="AK9" s="8"/>
      <c r="AL9" s="8"/>
      <c r="AM9" s="8"/>
    </row>
    <row r="10" spans="1:39" s="18" customFormat="1" ht="25.5" customHeight="1" x14ac:dyDescent="0.75">
      <c r="A10" s="115"/>
      <c r="B10" s="116"/>
      <c r="C10" s="117"/>
      <c r="D10" s="117"/>
      <c r="E10" s="117"/>
      <c r="F10" s="117"/>
      <c r="G10" s="117"/>
      <c r="H10" s="117"/>
      <c r="I10" s="117"/>
      <c r="J10" s="117"/>
      <c r="K10" s="117"/>
      <c r="L10" s="117"/>
      <c r="M10" s="117"/>
      <c r="N10" s="117"/>
      <c r="O10" s="117"/>
      <c r="P10" s="117"/>
      <c r="Q10" s="117"/>
      <c r="R10" s="117"/>
      <c r="S10" s="117"/>
      <c r="T10" s="117"/>
      <c r="U10" s="117"/>
      <c r="V10" s="117"/>
      <c r="W10" s="117"/>
      <c r="Y10" s="19"/>
      <c r="Z10" s="19"/>
      <c r="AA10" s="19"/>
      <c r="AB10" s="19"/>
      <c r="AC10" s="19"/>
      <c r="AD10" s="19"/>
      <c r="AE10" s="19"/>
      <c r="AF10" s="19"/>
      <c r="AG10" s="19"/>
      <c r="AH10" s="19"/>
      <c r="AI10" s="19"/>
      <c r="AJ10" s="19"/>
      <c r="AK10" s="19"/>
      <c r="AL10" s="19"/>
      <c r="AM10" s="19"/>
    </row>
    <row r="11" spans="1:39" s="7" customFormat="1" ht="18" customHeight="1" thickBot="1" x14ac:dyDescent="0.6">
      <c r="A11" s="83"/>
      <c r="B11" s="83"/>
      <c r="C11" s="83"/>
      <c r="D11" s="83"/>
      <c r="E11" s="83"/>
      <c r="F11" s="83"/>
      <c r="G11" s="83"/>
      <c r="H11" s="83"/>
      <c r="I11" s="83"/>
      <c r="J11" s="83"/>
      <c r="K11" s="83"/>
      <c r="L11" s="83"/>
      <c r="M11" s="83"/>
      <c r="N11" s="83"/>
      <c r="O11" s="83"/>
      <c r="P11" s="83"/>
      <c r="Q11" s="83"/>
      <c r="R11" s="83"/>
      <c r="S11" s="83"/>
      <c r="T11" s="83"/>
      <c r="U11" s="83"/>
      <c r="V11" s="83"/>
      <c r="W11" s="83"/>
      <c r="X11" s="1"/>
      <c r="Y11" s="8"/>
      <c r="Z11" s="8"/>
      <c r="AA11" s="8"/>
      <c r="AB11" s="8"/>
      <c r="AC11" s="8"/>
      <c r="AD11" s="8"/>
      <c r="AE11" s="8"/>
      <c r="AF11" s="8"/>
      <c r="AG11" s="8"/>
      <c r="AH11" s="8"/>
      <c r="AI11" s="8"/>
      <c r="AJ11" s="8"/>
      <c r="AK11" s="8"/>
      <c r="AL11" s="8"/>
      <c r="AM11" s="8"/>
    </row>
    <row r="12" spans="1:39" s="13" customFormat="1" ht="24.2" customHeight="1" x14ac:dyDescent="0.65">
      <c r="A12" s="334" t="s">
        <v>18</v>
      </c>
      <c r="B12" s="334"/>
      <c r="C12" s="334"/>
      <c r="D12" s="334"/>
      <c r="E12" s="334"/>
      <c r="F12" s="334"/>
      <c r="G12" s="334"/>
      <c r="H12" s="334" t="s">
        <v>30</v>
      </c>
      <c r="I12" s="334"/>
      <c r="J12" s="334"/>
      <c r="K12" s="334"/>
      <c r="L12" s="334"/>
      <c r="M12" s="334"/>
      <c r="N12" s="334"/>
      <c r="O12" s="334"/>
      <c r="P12" s="334" t="s">
        <v>29</v>
      </c>
      <c r="Q12" s="334"/>
      <c r="R12" s="334"/>
      <c r="S12" s="334"/>
      <c r="T12" s="334"/>
      <c r="U12" s="334"/>
      <c r="V12" s="334"/>
      <c r="W12" s="167"/>
      <c r="X12" s="15"/>
      <c r="Y12" s="14"/>
    </row>
    <row r="13" spans="1:39" s="5" customFormat="1" ht="53.25" customHeight="1" x14ac:dyDescent="0.35">
      <c r="A13" s="167" t="s">
        <v>27</v>
      </c>
      <c r="B13" s="167" t="s">
        <v>142</v>
      </c>
      <c r="C13" s="167" t="s">
        <v>197</v>
      </c>
      <c r="D13" s="167" t="s">
        <v>14</v>
      </c>
      <c r="E13" s="167" t="s">
        <v>13</v>
      </c>
      <c r="F13" s="167" t="s">
        <v>193</v>
      </c>
      <c r="G13" s="167" t="s">
        <v>194</v>
      </c>
      <c r="H13" s="167" t="s">
        <v>183</v>
      </c>
      <c r="I13" s="167" t="s">
        <v>195</v>
      </c>
      <c r="J13" s="167" t="s">
        <v>185</v>
      </c>
      <c r="K13" s="167" t="s">
        <v>12</v>
      </c>
      <c r="L13" s="167" t="s">
        <v>11</v>
      </c>
      <c r="M13" s="167" t="s">
        <v>10</v>
      </c>
      <c r="N13" s="167" t="s">
        <v>9</v>
      </c>
      <c r="O13" s="167" t="s">
        <v>198</v>
      </c>
      <c r="P13" s="167" t="s">
        <v>25</v>
      </c>
      <c r="Q13" s="167" t="s">
        <v>199</v>
      </c>
      <c r="R13" s="167" t="s">
        <v>23</v>
      </c>
      <c r="S13" s="171" t="s">
        <v>200</v>
      </c>
      <c r="T13" s="171" t="s">
        <v>201</v>
      </c>
      <c r="U13" s="171" t="s">
        <v>31</v>
      </c>
      <c r="V13" s="171" t="s">
        <v>202</v>
      </c>
      <c r="W13" s="171" t="s">
        <v>6</v>
      </c>
    </row>
    <row r="14" spans="1:39" s="23" customFormat="1" ht="30" customHeight="1" x14ac:dyDescent="0.4">
      <c r="A14" s="174">
        <f t="shared" ref="A14:A53" si="0">ROW(A14)-ROW($A$13)</f>
        <v>1</v>
      </c>
      <c r="B14" s="174" t="str">
        <f>IF($D$6=Assumptions_GEN!$B$101,"",'V Form B-RW'!B14)</f>
        <v>EGSC.18.1.RW.AGRN08</v>
      </c>
      <c r="C14" s="174" t="str">
        <f>IF($D$6=Assumptions_GEN!$B$101,"",'V Form B-RW'!G14)</f>
        <v>&lt;select asset type or input text&gt;</v>
      </c>
      <c r="D14" s="174" t="str">
        <f>IF($D$6=Assumptions_GEN!$B$101,"",IF(ISBLANK('V Form B-RW'!H14),"",'V Form B-RW'!H14))</f>
        <v xml:space="preserve">Smith Street </v>
      </c>
      <c r="E14" s="174" t="str">
        <f>IF($D$6=Assumptions_GEN!$B$101,"",IF(ISBLANK('V Form B-RW'!I14),"",'V Form B-RW'!I14))</f>
        <v>123XYZ</v>
      </c>
      <c r="F14" s="174" t="str">
        <f>IF($D$6=Assumptions_GEN!$B$101,"",IF(ISBLANK('V Form B-RW'!J14),"",'V Form B-RW'!J14))</f>
        <v>6m</v>
      </c>
      <c r="G14" s="174" t="str">
        <f>IF($D$6=Assumptions_GEN!$B$101,"",IF(ISBLANK('V Form B-RW'!K14),"",'V Form B-RW'!K14))</f>
        <v>NA</v>
      </c>
      <c r="H14" s="174" t="str">
        <f>IF($D$6=Assumptions_GEN!$B$101,"",IF(ISBLANK('V Form B-RW'!L14),"",'V Form B-RW'!L14))</f>
        <v>Photo AABBCC</v>
      </c>
      <c r="I14" s="174">
        <f>IF($D$6=Assumptions_GEN!$B$101,"",IF(ISBLANK('V Form B-RW'!M14),"",'V Form B-RW'!M14))</f>
        <v>345678</v>
      </c>
      <c r="J14" s="174">
        <f>IF($D$6=Assumptions_GEN!$B$101,"",IF(ISBLANK('V Form B-RW'!N14),"",'V Form B-RW'!N14))</f>
        <v>346678</v>
      </c>
      <c r="K14" s="174">
        <f>IF($D$6=Assumptions_GEN!$B$101,"",IF(ISBLANK('V Form B-RW'!O14),"",'V Form B-RW'!O14))</f>
        <v>1001010</v>
      </c>
      <c r="L14" s="174">
        <f>IF($D$6=Assumptions_GEN!$B$101,"",IF(ISBLANK('V Form B-RW'!P14),"",'V Form B-RW'!P14))</f>
        <v>1001015</v>
      </c>
      <c r="M14" s="174" t="str">
        <f>IF($D$6=Assumptions_GEN!$B$101,"",IF(ISBLANK('V Form B-RW'!Q14),"",'V Form B-RW'!Q14))</f>
        <v/>
      </c>
      <c r="N14" s="174" t="str">
        <f>IF($D$6=Assumptions_GEN!$B$101,"",IF(ISBLANK('V Form B-RW'!R14),"",'V Form B-RW'!R14))</f>
        <v/>
      </c>
      <c r="O14" s="174" t="str">
        <f>IF($D$6=Assumptions_GEN!$B$101,"",IF(ISBLANK('V Form B-RW'!S14),"",'V Form B-RW'!S14))</f>
        <v/>
      </c>
      <c r="P14" s="175" t="str">
        <f>IF($D$6=Assumptions_GEN!$B$101,"",IF(ISBLANK('V Form B-RW'!T14),"",'V Form B-RW'!T14))</f>
        <v>&lt;select treatment ID or input text&gt;</v>
      </c>
      <c r="Q14" s="174" t="str">
        <f>IF($D$6=Assumptions_GEN!$B$101,"",IF(ISBLANK('V Form B-RW'!U14),"",'V Form B-RW'!U14))</f>
        <v/>
      </c>
      <c r="R14" s="174">
        <f>IF($D$6=Assumptions_GEN!$B$101,"",IF(ISBLANK('V Form B-RW'!V14),"",'V Form B-RW'!V14))</f>
        <v>10</v>
      </c>
      <c r="S14" s="141">
        <v>6500</v>
      </c>
      <c r="T14" s="172">
        <f>IF($D$6=Assumptions_GEN!$B$101,"",IF(B14='V Form B-RW'!B14,('V Form B-RW'!AB14),"check inputs"))</f>
        <v>0</v>
      </c>
      <c r="U14" s="173">
        <f>IF($D$6=Assumptions_GEN!$B$101,"",T14-S14)</f>
        <v>-6500</v>
      </c>
      <c r="V14" s="144" t="s">
        <v>169</v>
      </c>
      <c r="W14" s="145"/>
    </row>
    <row r="15" spans="1:39" s="23" customFormat="1" ht="30" customHeight="1" x14ac:dyDescent="0.4">
      <c r="A15" s="176">
        <f t="shared" si="0"/>
        <v>2</v>
      </c>
      <c r="B15" s="174" t="str">
        <f>IF($D$6=Assumptions_GEN!$B$101,"",'V Form B-RW'!B15)</f>
        <v>EGSC.18.2.RW.AGRN08</v>
      </c>
      <c r="C15" s="174" t="str">
        <f>IF($D$6=Assumptions_GEN!$B$101,"",'V Form B-RW'!G15)</f>
        <v>&lt;select asset type or input text&gt;</v>
      </c>
      <c r="D15" s="174" t="str">
        <f>IF($D$6=Assumptions_GEN!$B$101,"",IF(ISBLANK('V Form B-RW'!H15),"",'V Form B-RW'!H15))</f>
        <v/>
      </c>
      <c r="E15" s="174" t="str">
        <f>IF($D$6=Assumptions_GEN!$B$101,"",IF(ISBLANK('V Form B-RW'!I15),"",'V Form B-RW'!I15))</f>
        <v/>
      </c>
      <c r="F15" s="174" t="str">
        <f>IF($D$6=Assumptions_GEN!$B$101,"",IF(ISBLANK('V Form B-RW'!J15),"",'V Form B-RW'!J15))</f>
        <v/>
      </c>
      <c r="G15" s="174" t="str">
        <f>IF($D$6=Assumptions_GEN!$B$101,"",IF(ISBLANK('V Form B-RW'!K15),"",'V Form B-RW'!K15))</f>
        <v/>
      </c>
      <c r="H15" s="174" t="str">
        <f>IF($D$6=Assumptions_GEN!$B$101,"",IF(ISBLANK('V Form B-RW'!L15),"",'V Form B-RW'!L15))</f>
        <v/>
      </c>
      <c r="I15" s="174" t="str">
        <f>IF($D$6=Assumptions_GEN!$B$101,"",IF(ISBLANK('V Form B-RW'!M15),"",'V Form B-RW'!M15))</f>
        <v/>
      </c>
      <c r="J15" s="174" t="str">
        <f>IF($D$6=Assumptions_GEN!$B$101,"",IF(ISBLANK('V Form B-RW'!N15),"",'V Form B-RW'!N15))</f>
        <v/>
      </c>
      <c r="K15" s="174" t="str">
        <f>IF($D$6=Assumptions_GEN!$B$101,"",IF(ISBLANK('V Form B-RW'!O15),"",'V Form B-RW'!O15))</f>
        <v/>
      </c>
      <c r="L15" s="174" t="str">
        <f>IF($D$6=Assumptions_GEN!$B$101,"",IF(ISBLANK('V Form B-RW'!P15),"",'V Form B-RW'!P15))</f>
        <v/>
      </c>
      <c r="M15" s="174" t="str">
        <f>IF($D$6=Assumptions_GEN!$B$101,"",IF(ISBLANK('V Form B-RW'!Q15),"",'V Form B-RW'!Q15))</f>
        <v/>
      </c>
      <c r="N15" s="174" t="str">
        <f>IF($D$6=Assumptions_GEN!$B$101,"",IF(ISBLANK('V Form B-RW'!R15),"",'V Form B-RW'!R15))</f>
        <v/>
      </c>
      <c r="O15" s="174" t="str">
        <f>IF($D$6=Assumptions_GEN!$B$101,"",IF(ISBLANK('V Form B-RW'!S15),"",'V Form B-RW'!S15))</f>
        <v/>
      </c>
      <c r="P15" s="175" t="str">
        <f>IF($D$6=Assumptions_GEN!$B$101,"",IF(ISBLANK('V Form B-RW'!T15),"",'V Form B-RW'!T15))</f>
        <v>&lt;select treatment ID or input text&gt;</v>
      </c>
      <c r="Q15" s="174" t="str">
        <f>IF($D$6=Assumptions_GEN!$B$101,"",IF(ISBLANK('V Form B-RW'!U15),"",'V Form B-RW'!U15))</f>
        <v/>
      </c>
      <c r="R15" s="174" t="str">
        <f>IF($D$6=Assumptions_GEN!$B$101,"",IF(ISBLANK('V Form B-RW'!V15),"",'V Form B-RW'!V15))</f>
        <v/>
      </c>
      <c r="S15" s="142"/>
      <c r="T15" s="172">
        <f>IF($D$6=Assumptions_GEN!$B$101,"",IF(B15='V Form B-RW'!B15,('V Form B-RW'!AB15),"check inputs"))</f>
        <v>0</v>
      </c>
      <c r="U15" s="173">
        <f>IF($D$6=Assumptions_GEN!$B$101,"",T15-S15)</f>
        <v>0</v>
      </c>
      <c r="V15" s="146"/>
      <c r="W15" s="145"/>
    </row>
    <row r="16" spans="1:39" s="23" customFormat="1" ht="30" customHeight="1" x14ac:dyDescent="0.4">
      <c r="A16" s="176">
        <f t="shared" si="0"/>
        <v>3</v>
      </c>
      <c r="B16" s="174" t="str">
        <f>IF($D$6=Assumptions_GEN!$B$101,"",'V Form B-RW'!B16)</f>
        <v>EGSC.18.3.RW.AGRN08</v>
      </c>
      <c r="C16" s="174" t="str">
        <f>IF($D$6=Assumptions_GEN!$B$101,"",'V Form B-RW'!G16)</f>
        <v>&lt;select asset type or input text&gt;</v>
      </c>
      <c r="D16" s="174" t="str">
        <f>IF($D$6=Assumptions_GEN!$B$101,"",IF(ISBLANK('V Form B-RW'!H16),"",'V Form B-RW'!H16))</f>
        <v/>
      </c>
      <c r="E16" s="174" t="str">
        <f>IF($D$6=Assumptions_GEN!$B$101,"",IF(ISBLANK('V Form B-RW'!I16),"",'V Form B-RW'!I16))</f>
        <v/>
      </c>
      <c r="F16" s="174" t="str">
        <f>IF($D$6=Assumptions_GEN!$B$101,"",IF(ISBLANK('V Form B-RW'!J16),"",'V Form B-RW'!J16))</f>
        <v/>
      </c>
      <c r="G16" s="174" t="str">
        <f>IF($D$6=Assumptions_GEN!$B$101,"",IF(ISBLANK('V Form B-RW'!K16),"",'V Form B-RW'!K16))</f>
        <v/>
      </c>
      <c r="H16" s="174" t="str">
        <f>IF($D$6=Assumptions_GEN!$B$101,"",IF(ISBLANK('V Form B-RW'!L16),"",'V Form B-RW'!L16))</f>
        <v/>
      </c>
      <c r="I16" s="174" t="str">
        <f>IF($D$6=Assumptions_GEN!$B$101,"",IF(ISBLANK('V Form B-RW'!M16),"",'V Form B-RW'!M16))</f>
        <v/>
      </c>
      <c r="J16" s="174" t="str">
        <f>IF($D$6=Assumptions_GEN!$B$101,"",IF(ISBLANK('V Form B-RW'!N16),"",'V Form B-RW'!N16))</f>
        <v/>
      </c>
      <c r="K16" s="174" t="str">
        <f>IF($D$6=Assumptions_GEN!$B$101,"",IF(ISBLANK('V Form B-RW'!O16),"",'V Form B-RW'!O16))</f>
        <v/>
      </c>
      <c r="L16" s="174" t="str">
        <f>IF($D$6=Assumptions_GEN!$B$101,"",IF(ISBLANK('V Form B-RW'!P16),"",'V Form B-RW'!P16))</f>
        <v/>
      </c>
      <c r="M16" s="174" t="str">
        <f>IF($D$6=Assumptions_GEN!$B$101,"",IF(ISBLANK('V Form B-RW'!Q16),"",'V Form B-RW'!Q16))</f>
        <v/>
      </c>
      <c r="N16" s="174" t="str">
        <f>IF($D$6=Assumptions_GEN!$B$101,"",IF(ISBLANK('V Form B-RW'!R16),"",'V Form B-RW'!R16))</f>
        <v/>
      </c>
      <c r="O16" s="174" t="str">
        <f>IF($D$6=Assumptions_GEN!$B$101,"",IF(ISBLANK('V Form B-RW'!S16),"",'V Form B-RW'!S16))</f>
        <v/>
      </c>
      <c r="P16" s="175" t="str">
        <f>IF($D$6=Assumptions_GEN!$B$101,"",IF(ISBLANK('V Form B-RW'!T16),"",'V Form B-RW'!T16))</f>
        <v>&lt;select treatment ID or input text&gt;</v>
      </c>
      <c r="Q16" s="174" t="str">
        <f>IF($D$6=Assumptions_GEN!$B$101,"",IF(ISBLANK('V Form B-RW'!U16),"",'V Form B-RW'!U16))</f>
        <v/>
      </c>
      <c r="R16" s="174" t="str">
        <f>IF($D$6=Assumptions_GEN!$B$101,"",IF(ISBLANK('V Form B-RW'!V16),"",'V Form B-RW'!V16))</f>
        <v/>
      </c>
      <c r="S16" s="142"/>
      <c r="T16" s="172">
        <f>IF($D$6=Assumptions_GEN!$B$101,"",IF(B16='V Form B-RW'!B16,('V Form B-RW'!AB16),"check inputs"))</f>
        <v>0</v>
      </c>
      <c r="U16" s="173">
        <f>IF($D$6=Assumptions_GEN!$B$101,"",T16-S16)</f>
        <v>0</v>
      </c>
      <c r="V16" s="146"/>
      <c r="W16" s="145"/>
    </row>
    <row r="17" spans="1:23" s="23" customFormat="1" ht="30" customHeight="1" x14ac:dyDescent="0.4">
      <c r="A17" s="176">
        <f t="shared" si="0"/>
        <v>4</v>
      </c>
      <c r="B17" s="174" t="str">
        <f>IF($D$6=Assumptions_GEN!$B$101,"",'V Form B-RW'!B17)</f>
        <v>EGSC.18.4.RW.AGRN08</v>
      </c>
      <c r="C17" s="174" t="str">
        <f>IF($D$6=Assumptions_GEN!$B$101,"",'V Form B-RW'!G17)</f>
        <v>&lt;select asset type or input text&gt;</v>
      </c>
      <c r="D17" s="174" t="str">
        <f>IF($D$6=Assumptions_GEN!$B$101,"",IF(ISBLANK('V Form B-RW'!H17),"",'V Form B-RW'!H17))</f>
        <v/>
      </c>
      <c r="E17" s="174" t="str">
        <f>IF($D$6=Assumptions_GEN!$B$101,"",IF(ISBLANK('V Form B-RW'!I17),"",'V Form B-RW'!I17))</f>
        <v/>
      </c>
      <c r="F17" s="174" t="str">
        <f>IF($D$6=Assumptions_GEN!$B$101,"",IF(ISBLANK('V Form B-RW'!J17),"",'V Form B-RW'!J17))</f>
        <v/>
      </c>
      <c r="G17" s="174" t="str">
        <f>IF($D$6=Assumptions_GEN!$B$101,"",IF(ISBLANK('V Form B-RW'!K17),"",'V Form B-RW'!K17))</f>
        <v/>
      </c>
      <c r="H17" s="174" t="str">
        <f>IF($D$6=Assumptions_GEN!$B$101,"",IF(ISBLANK('V Form B-RW'!L17),"",'V Form B-RW'!L17))</f>
        <v/>
      </c>
      <c r="I17" s="174" t="str">
        <f>IF($D$6=Assumptions_GEN!$B$101,"",IF(ISBLANK('V Form B-RW'!M17),"",'V Form B-RW'!M17))</f>
        <v/>
      </c>
      <c r="J17" s="174" t="str">
        <f>IF($D$6=Assumptions_GEN!$B$101,"",IF(ISBLANK('V Form B-RW'!N17),"",'V Form B-RW'!N17))</f>
        <v/>
      </c>
      <c r="K17" s="174" t="str">
        <f>IF($D$6=Assumptions_GEN!$B$101,"",IF(ISBLANK('V Form B-RW'!O17),"",'V Form B-RW'!O17))</f>
        <v/>
      </c>
      <c r="L17" s="174" t="str">
        <f>IF($D$6=Assumptions_GEN!$B$101,"",IF(ISBLANK('V Form B-RW'!P17),"",'V Form B-RW'!P17))</f>
        <v/>
      </c>
      <c r="M17" s="174" t="str">
        <f>IF($D$6=Assumptions_GEN!$B$101,"",IF(ISBLANK('V Form B-RW'!Q17),"",'V Form B-RW'!Q17))</f>
        <v/>
      </c>
      <c r="N17" s="174" t="str">
        <f>IF($D$6=Assumptions_GEN!$B$101,"",IF(ISBLANK('V Form B-RW'!R17),"",'V Form B-RW'!R17))</f>
        <v/>
      </c>
      <c r="O17" s="174" t="str">
        <f>IF($D$6=Assumptions_GEN!$B$101,"",IF(ISBLANK('V Form B-RW'!S17),"",'V Form B-RW'!S17))</f>
        <v/>
      </c>
      <c r="P17" s="175" t="str">
        <f>IF($D$6=Assumptions_GEN!$B$101,"",IF(ISBLANK('V Form B-RW'!T17),"",'V Form B-RW'!T17))</f>
        <v>&lt;select treatment ID or input text&gt;</v>
      </c>
      <c r="Q17" s="174" t="str">
        <f>IF($D$6=Assumptions_GEN!$B$101,"",IF(ISBLANK('V Form B-RW'!U17),"",'V Form B-RW'!U17))</f>
        <v/>
      </c>
      <c r="R17" s="174" t="str">
        <f>IF($D$6=Assumptions_GEN!$B$101,"",IF(ISBLANK('V Form B-RW'!V17),"",'V Form B-RW'!V17))</f>
        <v/>
      </c>
      <c r="S17" s="142"/>
      <c r="T17" s="172">
        <f>IF($D$6=Assumptions_GEN!$B$101,"",IF(B17='V Form B-RW'!B17,('V Form B-RW'!AB17),"check inputs"))</f>
        <v>0</v>
      </c>
      <c r="U17" s="173">
        <f>IF($D$6=Assumptions_GEN!$B$101,"",T17-S17)</f>
        <v>0</v>
      </c>
      <c r="V17" s="146"/>
      <c r="W17" s="145"/>
    </row>
    <row r="18" spans="1:23" s="23" customFormat="1" ht="30" customHeight="1" x14ac:dyDescent="0.4">
      <c r="A18" s="176">
        <f t="shared" si="0"/>
        <v>5</v>
      </c>
      <c r="B18" s="174" t="str">
        <f>IF($D$6=Assumptions_GEN!$B$101,"",'V Form B-RW'!B18)</f>
        <v>EGSC.18.5.RW.AGRN08</v>
      </c>
      <c r="C18" s="174" t="str">
        <f>IF($D$6=Assumptions_GEN!$B$101,"",'V Form B-RW'!G18)</f>
        <v>&lt;select asset type or input text&gt;</v>
      </c>
      <c r="D18" s="174" t="str">
        <f>IF($D$6=Assumptions_GEN!$B$101,"",IF(ISBLANK('V Form B-RW'!H18),"",'V Form B-RW'!H18))</f>
        <v/>
      </c>
      <c r="E18" s="174" t="str">
        <f>IF($D$6=Assumptions_GEN!$B$101,"",IF(ISBLANK('V Form B-RW'!I18),"",'V Form B-RW'!I18))</f>
        <v/>
      </c>
      <c r="F18" s="174" t="str">
        <f>IF($D$6=Assumptions_GEN!$B$101,"",IF(ISBLANK('V Form B-RW'!J18),"",'V Form B-RW'!J18))</f>
        <v/>
      </c>
      <c r="G18" s="174" t="str">
        <f>IF($D$6=Assumptions_GEN!$B$101,"",IF(ISBLANK('V Form B-RW'!K18),"",'V Form B-RW'!K18))</f>
        <v/>
      </c>
      <c r="H18" s="174" t="str">
        <f>IF($D$6=Assumptions_GEN!$B$101,"",IF(ISBLANK('V Form B-RW'!L18),"",'V Form B-RW'!L18))</f>
        <v/>
      </c>
      <c r="I18" s="174" t="str">
        <f>IF($D$6=Assumptions_GEN!$B$101,"",IF(ISBLANK('V Form B-RW'!M18),"",'V Form B-RW'!M18))</f>
        <v/>
      </c>
      <c r="J18" s="174" t="str">
        <f>IF($D$6=Assumptions_GEN!$B$101,"",IF(ISBLANK('V Form B-RW'!N18),"",'V Form B-RW'!N18))</f>
        <v/>
      </c>
      <c r="K18" s="174" t="str">
        <f>IF($D$6=Assumptions_GEN!$B$101,"",IF(ISBLANK('V Form B-RW'!O18),"",'V Form B-RW'!O18))</f>
        <v/>
      </c>
      <c r="L18" s="174" t="str">
        <f>IF($D$6=Assumptions_GEN!$B$101,"",IF(ISBLANK('V Form B-RW'!P18),"",'V Form B-RW'!P18))</f>
        <v/>
      </c>
      <c r="M18" s="174" t="str">
        <f>IF($D$6=Assumptions_GEN!$B$101,"",IF(ISBLANK('V Form B-RW'!Q18),"",'V Form B-RW'!Q18))</f>
        <v/>
      </c>
      <c r="N18" s="174" t="str">
        <f>IF($D$6=Assumptions_GEN!$B$101,"",IF(ISBLANK('V Form B-RW'!R18),"",'V Form B-RW'!R18))</f>
        <v/>
      </c>
      <c r="O18" s="174" t="str">
        <f>IF($D$6=Assumptions_GEN!$B$101,"",IF(ISBLANK('V Form B-RW'!S18),"",'V Form B-RW'!S18))</f>
        <v/>
      </c>
      <c r="P18" s="175" t="str">
        <f>IF($D$6=Assumptions_GEN!$B$101,"",IF(ISBLANK('V Form B-RW'!T18),"",'V Form B-RW'!T18))</f>
        <v>&lt;select treatment ID or input text&gt;</v>
      </c>
      <c r="Q18" s="174" t="str">
        <f>IF($D$6=Assumptions_GEN!$B$101,"",IF(ISBLANK('V Form B-RW'!U18),"",'V Form B-RW'!U18))</f>
        <v/>
      </c>
      <c r="R18" s="174" t="str">
        <f>IF($D$6=Assumptions_GEN!$B$101,"",IF(ISBLANK('V Form B-RW'!V18),"",'V Form B-RW'!V18))</f>
        <v/>
      </c>
      <c r="S18" s="142"/>
      <c r="T18" s="172">
        <f>IF($D$6=Assumptions_GEN!$B$101,"",IF(B18='V Form B-RW'!B18,('V Form B-RW'!AB18),"check inputs"))</f>
        <v>0</v>
      </c>
      <c r="U18" s="173">
        <f>IF($D$6=Assumptions_GEN!$B$101,"",T18-S18)</f>
        <v>0</v>
      </c>
      <c r="V18" s="146"/>
      <c r="W18" s="145"/>
    </row>
    <row r="19" spans="1:23" s="23" customFormat="1" ht="30" customHeight="1" x14ac:dyDescent="0.4">
      <c r="A19" s="176">
        <f t="shared" si="0"/>
        <v>6</v>
      </c>
      <c r="B19" s="174" t="str">
        <f>IF($D$6=Assumptions_GEN!$B$101,"",'V Form B-RW'!B19)</f>
        <v>EGSC.18.6.RW.AGRN08</v>
      </c>
      <c r="C19" s="174" t="str">
        <f>IF($D$6=Assumptions_GEN!$B$101,"",'V Form B-RW'!G19)</f>
        <v>&lt;select asset type or input text&gt;</v>
      </c>
      <c r="D19" s="174" t="str">
        <f>IF($D$6=Assumptions_GEN!$B$101,"",IF(ISBLANK('V Form B-RW'!H19),"",'V Form B-RW'!H19))</f>
        <v/>
      </c>
      <c r="E19" s="174" t="str">
        <f>IF($D$6=Assumptions_GEN!$B$101,"",IF(ISBLANK('V Form B-RW'!I19),"",'V Form B-RW'!I19))</f>
        <v/>
      </c>
      <c r="F19" s="174" t="str">
        <f>IF($D$6=Assumptions_GEN!$B$101,"",IF(ISBLANK('V Form B-RW'!J19),"",'V Form B-RW'!J19))</f>
        <v/>
      </c>
      <c r="G19" s="174" t="str">
        <f>IF($D$6=Assumptions_GEN!$B$101,"",IF(ISBLANK('V Form B-RW'!K19),"",'V Form B-RW'!K19))</f>
        <v/>
      </c>
      <c r="H19" s="174" t="str">
        <f>IF($D$6=Assumptions_GEN!$B$101,"",IF(ISBLANK('V Form B-RW'!L19),"",'V Form B-RW'!L19))</f>
        <v/>
      </c>
      <c r="I19" s="174" t="str">
        <f>IF($D$6=Assumptions_GEN!$B$101,"",IF(ISBLANK('V Form B-RW'!M19),"",'V Form B-RW'!M19))</f>
        <v/>
      </c>
      <c r="J19" s="174" t="str">
        <f>IF($D$6=Assumptions_GEN!$B$101,"",IF(ISBLANK('V Form B-RW'!N19),"",'V Form B-RW'!N19))</f>
        <v/>
      </c>
      <c r="K19" s="174" t="str">
        <f>IF($D$6=Assumptions_GEN!$B$101,"",IF(ISBLANK('V Form B-RW'!O19),"",'V Form B-RW'!O19))</f>
        <v/>
      </c>
      <c r="L19" s="174" t="str">
        <f>IF($D$6=Assumptions_GEN!$B$101,"",IF(ISBLANK('V Form B-RW'!P19),"",'V Form B-RW'!P19))</f>
        <v/>
      </c>
      <c r="M19" s="174" t="str">
        <f>IF($D$6=Assumptions_GEN!$B$101,"",IF(ISBLANK('V Form B-RW'!Q19),"",'V Form B-RW'!Q19))</f>
        <v/>
      </c>
      <c r="N19" s="174" t="str">
        <f>IF($D$6=Assumptions_GEN!$B$101,"",IF(ISBLANK('V Form B-RW'!R19),"",'V Form B-RW'!R19))</f>
        <v/>
      </c>
      <c r="O19" s="174" t="str">
        <f>IF($D$6=Assumptions_GEN!$B$101,"",IF(ISBLANK('V Form B-RW'!S19),"",'V Form B-RW'!S19))</f>
        <v/>
      </c>
      <c r="P19" s="175" t="str">
        <f>IF($D$6=Assumptions_GEN!$B$101,"",IF(ISBLANK('V Form B-RW'!T19),"",'V Form B-RW'!T19))</f>
        <v>&lt;select treatment ID or input text&gt;</v>
      </c>
      <c r="Q19" s="174" t="str">
        <f>IF($D$6=Assumptions_GEN!$B$101,"",IF(ISBLANK('V Form B-RW'!U19),"",'V Form B-RW'!U19))</f>
        <v/>
      </c>
      <c r="R19" s="174" t="str">
        <f>IF($D$6=Assumptions_GEN!$B$101,"",IF(ISBLANK('V Form B-RW'!V19),"",'V Form B-RW'!V19))</f>
        <v/>
      </c>
      <c r="S19" s="142"/>
      <c r="T19" s="172">
        <f>IF($D$6=Assumptions_GEN!$B$101,"",IF(B19='V Form B-RW'!B19,('V Form B-RW'!AB19),"check inputs"))</f>
        <v>0</v>
      </c>
      <c r="U19" s="173">
        <f>IF($D$6=Assumptions_GEN!$B$101,"",T19-S19)</f>
        <v>0</v>
      </c>
      <c r="V19" s="146"/>
      <c r="W19" s="145"/>
    </row>
    <row r="20" spans="1:23" s="23" customFormat="1" ht="30" customHeight="1" x14ac:dyDescent="0.4">
      <c r="A20" s="176">
        <f t="shared" si="0"/>
        <v>7</v>
      </c>
      <c r="B20" s="174" t="str">
        <f>IF($D$6=Assumptions_GEN!$B$101,"",'V Form B-RW'!B20)</f>
        <v>EGSC.18.7.RW.AGRN08</v>
      </c>
      <c r="C20" s="174" t="str">
        <f>IF($D$6=Assumptions_GEN!$B$101,"",'V Form B-RW'!G20)</f>
        <v>&lt;select asset type or input text&gt;</v>
      </c>
      <c r="D20" s="174" t="str">
        <f>IF($D$6=Assumptions_GEN!$B$101,"",IF(ISBLANK('V Form B-RW'!H20),"",'V Form B-RW'!H20))</f>
        <v/>
      </c>
      <c r="E20" s="174" t="str">
        <f>IF($D$6=Assumptions_GEN!$B$101,"",IF(ISBLANK('V Form B-RW'!I20),"",'V Form B-RW'!I20))</f>
        <v/>
      </c>
      <c r="F20" s="174" t="str">
        <f>IF($D$6=Assumptions_GEN!$B$101,"",IF(ISBLANK('V Form B-RW'!J20),"",'V Form B-RW'!J20))</f>
        <v/>
      </c>
      <c r="G20" s="174" t="str">
        <f>IF($D$6=Assumptions_GEN!$B$101,"",IF(ISBLANK('V Form B-RW'!K20),"",'V Form B-RW'!K20))</f>
        <v/>
      </c>
      <c r="H20" s="174" t="str">
        <f>IF($D$6=Assumptions_GEN!$B$101,"",IF(ISBLANK('V Form B-RW'!L20),"",'V Form B-RW'!L20))</f>
        <v/>
      </c>
      <c r="I20" s="174" t="str">
        <f>IF($D$6=Assumptions_GEN!$B$101,"",IF(ISBLANK('V Form B-RW'!M20),"",'V Form B-RW'!M20))</f>
        <v/>
      </c>
      <c r="J20" s="174" t="str">
        <f>IF($D$6=Assumptions_GEN!$B$101,"",IF(ISBLANK('V Form B-RW'!N20),"",'V Form B-RW'!N20))</f>
        <v/>
      </c>
      <c r="K20" s="174" t="str">
        <f>IF($D$6=Assumptions_GEN!$B$101,"",IF(ISBLANK('V Form B-RW'!O20),"",'V Form B-RW'!O20))</f>
        <v/>
      </c>
      <c r="L20" s="174" t="str">
        <f>IF($D$6=Assumptions_GEN!$B$101,"",IF(ISBLANK('V Form B-RW'!P20),"",'V Form B-RW'!P20))</f>
        <v/>
      </c>
      <c r="M20" s="174" t="str">
        <f>IF($D$6=Assumptions_GEN!$B$101,"",IF(ISBLANK('V Form B-RW'!Q20),"",'V Form B-RW'!Q20))</f>
        <v/>
      </c>
      <c r="N20" s="174" t="str">
        <f>IF($D$6=Assumptions_GEN!$B$101,"",IF(ISBLANK('V Form B-RW'!R20),"",'V Form B-RW'!R20))</f>
        <v/>
      </c>
      <c r="O20" s="174" t="str">
        <f>IF($D$6=Assumptions_GEN!$B$101,"",IF(ISBLANK('V Form B-RW'!S20),"",'V Form B-RW'!S20))</f>
        <v/>
      </c>
      <c r="P20" s="175" t="str">
        <f>IF($D$6=Assumptions_GEN!$B$101,"",IF(ISBLANK('V Form B-RW'!T20),"",'V Form B-RW'!T20))</f>
        <v>&lt;select treatment ID or input text&gt;</v>
      </c>
      <c r="Q20" s="174" t="str">
        <f>IF($D$6=Assumptions_GEN!$B$101,"",IF(ISBLANK('V Form B-RW'!U20),"",'V Form B-RW'!U20))</f>
        <v/>
      </c>
      <c r="R20" s="174" t="str">
        <f>IF($D$6=Assumptions_GEN!$B$101,"",IF(ISBLANK('V Form B-RW'!V20),"",'V Form B-RW'!V20))</f>
        <v/>
      </c>
      <c r="S20" s="142"/>
      <c r="T20" s="172">
        <f>IF($D$6=Assumptions_GEN!$B$101,"",IF(B20='V Form B-RW'!B20,('V Form B-RW'!AB20),"check inputs"))</f>
        <v>0</v>
      </c>
      <c r="U20" s="173">
        <f>IF($D$6=Assumptions_GEN!$B$101,"",T20-S20)</f>
        <v>0</v>
      </c>
      <c r="V20" s="146"/>
      <c r="W20" s="145"/>
    </row>
    <row r="21" spans="1:23" s="23" customFormat="1" ht="30" customHeight="1" x14ac:dyDescent="0.4">
      <c r="A21" s="176">
        <f t="shared" si="0"/>
        <v>8</v>
      </c>
      <c r="B21" s="174" t="str">
        <f>IF($D$6=Assumptions_GEN!$B$101,"",'V Form B-RW'!B21)</f>
        <v>EGSC.18.8.RW.AGRN08</v>
      </c>
      <c r="C21" s="174" t="str">
        <f>IF($D$6=Assumptions_GEN!$B$101,"",'V Form B-RW'!G21)</f>
        <v>&lt;select asset type or input text&gt;</v>
      </c>
      <c r="D21" s="174" t="str">
        <f>IF($D$6=Assumptions_GEN!$B$101,"",IF(ISBLANK('V Form B-RW'!H21),"",'V Form B-RW'!H21))</f>
        <v/>
      </c>
      <c r="E21" s="174" t="str">
        <f>IF($D$6=Assumptions_GEN!$B$101,"",IF(ISBLANK('V Form B-RW'!I21),"",'V Form B-RW'!I21))</f>
        <v/>
      </c>
      <c r="F21" s="174" t="str">
        <f>IF($D$6=Assumptions_GEN!$B$101,"",IF(ISBLANK('V Form B-RW'!J21),"",'V Form B-RW'!J21))</f>
        <v/>
      </c>
      <c r="G21" s="174" t="str">
        <f>IF($D$6=Assumptions_GEN!$B$101,"",IF(ISBLANK('V Form B-RW'!K21),"",'V Form B-RW'!K21))</f>
        <v/>
      </c>
      <c r="H21" s="174" t="str">
        <f>IF($D$6=Assumptions_GEN!$B$101,"",IF(ISBLANK('V Form B-RW'!L21),"",'V Form B-RW'!L21))</f>
        <v/>
      </c>
      <c r="I21" s="174" t="str">
        <f>IF($D$6=Assumptions_GEN!$B$101,"",IF(ISBLANK('V Form B-RW'!M21),"",'V Form B-RW'!M21))</f>
        <v/>
      </c>
      <c r="J21" s="174" t="str">
        <f>IF($D$6=Assumptions_GEN!$B$101,"",IF(ISBLANK('V Form B-RW'!N21),"",'V Form B-RW'!N21))</f>
        <v/>
      </c>
      <c r="K21" s="174" t="str">
        <f>IF($D$6=Assumptions_GEN!$B$101,"",IF(ISBLANK('V Form B-RW'!O21),"",'V Form B-RW'!O21))</f>
        <v/>
      </c>
      <c r="L21" s="174" t="str">
        <f>IF($D$6=Assumptions_GEN!$B$101,"",IF(ISBLANK('V Form B-RW'!P21),"",'V Form B-RW'!P21))</f>
        <v/>
      </c>
      <c r="M21" s="174" t="str">
        <f>IF($D$6=Assumptions_GEN!$B$101,"",IF(ISBLANK('V Form B-RW'!Q21),"",'V Form B-RW'!Q21))</f>
        <v/>
      </c>
      <c r="N21" s="174" t="str">
        <f>IF($D$6=Assumptions_GEN!$B$101,"",IF(ISBLANK('V Form B-RW'!R21),"",'V Form B-RW'!R21))</f>
        <v/>
      </c>
      <c r="O21" s="174" t="str">
        <f>IF($D$6=Assumptions_GEN!$B$101,"",IF(ISBLANK('V Form B-RW'!S21),"",'V Form B-RW'!S21))</f>
        <v/>
      </c>
      <c r="P21" s="175" t="str">
        <f>IF($D$6=Assumptions_GEN!$B$101,"",IF(ISBLANK('V Form B-RW'!T21),"",'V Form B-RW'!T21))</f>
        <v>&lt;select treatment ID or input text&gt;</v>
      </c>
      <c r="Q21" s="174" t="str">
        <f>IF($D$6=Assumptions_GEN!$B$101,"",IF(ISBLANK('V Form B-RW'!U21),"",'V Form B-RW'!U21))</f>
        <v/>
      </c>
      <c r="R21" s="174" t="str">
        <f>IF($D$6=Assumptions_GEN!$B$101,"",IF(ISBLANK('V Form B-RW'!V21),"",'V Form B-RW'!V21))</f>
        <v/>
      </c>
      <c r="S21" s="142"/>
      <c r="T21" s="172">
        <f>IF($D$6=Assumptions_GEN!$B$101,"",IF(B21='V Form B-RW'!B21,('V Form B-RW'!AB21),"check inputs"))</f>
        <v>0</v>
      </c>
      <c r="U21" s="173">
        <f>IF($D$6=Assumptions_GEN!$B$101,"",T21-S21)</f>
        <v>0</v>
      </c>
      <c r="V21" s="146"/>
      <c r="W21" s="145"/>
    </row>
    <row r="22" spans="1:23" s="23" customFormat="1" ht="30" customHeight="1" x14ac:dyDescent="0.4">
      <c r="A22" s="176">
        <f t="shared" si="0"/>
        <v>9</v>
      </c>
      <c r="B22" s="174" t="str">
        <f>IF($D$6=Assumptions_GEN!$B$101,"",'V Form B-RW'!B22)</f>
        <v>EGSC.18.9.RW.AGRN08</v>
      </c>
      <c r="C22" s="174" t="str">
        <f>IF($D$6=Assumptions_GEN!$B$101,"",'V Form B-RW'!G22)</f>
        <v>&lt;select asset type or input text&gt;</v>
      </c>
      <c r="D22" s="174" t="str">
        <f>IF($D$6=Assumptions_GEN!$B$101,"",IF(ISBLANK('V Form B-RW'!H22),"",'V Form B-RW'!H22))</f>
        <v/>
      </c>
      <c r="E22" s="174" t="str">
        <f>IF($D$6=Assumptions_GEN!$B$101,"",IF(ISBLANK('V Form B-RW'!I22),"",'V Form B-RW'!I22))</f>
        <v/>
      </c>
      <c r="F22" s="174" t="str">
        <f>IF($D$6=Assumptions_GEN!$B$101,"",IF(ISBLANK('V Form B-RW'!J22),"",'V Form B-RW'!J22))</f>
        <v/>
      </c>
      <c r="G22" s="174" t="str">
        <f>IF($D$6=Assumptions_GEN!$B$101,"",IF(ISBLANK('V Form B-RW'!K22),"",'V Form B-RW'!K22))</f>
        <v/>
      </c>
      <c r="H22" s="174" t="str">
        <f>IF($D$6=Assumptions_GEN!$B$101,"",IF(ISBLANK('V Form B-RW'!L22),"",'V Form B-RW'!L22))</f>
        <v/>
      </c>
      <c r="I22" s="174" t="str">
        <f>IF($D$6=Assumptions_GEN!$B$101,"",IF(ISBLANK('V Form B-RW'!M22),"",'V Form B-RW'!M22))</f>
        <v/>
      </c>
      <c r="J22" s="174" t="str">
        <f>IF($D$6=Assumptions_GEN!$B$101,"",IF(ISBLANK('V Form B-RW'!N22),"",'V Form B-RW'!N22))</f>
        <v/>
      </c>
      <c r="K22" s="174" t="str">
        <f>IF($D$6=Assumptions_GEN!$B$101,"",IF(ISBLANK('V Form B-RW'!O22),"",'V Form B-RW'!O22))</f>
        <v/>
      </c>
      <c r="L22" s="174" t="str">
        <f>IF($D$6=Assumptions_GEN!$B$101,"",IF(ISBLANK('V Form B-RW'!P22),"",'V Form B-RW'!P22))</f>
        <v/>
      </c>
      <c r="M22" s="174" t="str">
        <f>IF($D$6=Assumptions_GEN!$B$101,"",IF(ISBLANK('V Form B-RW'!Q22),"",'V Form B-RW'!Q22))</f>
        <v/>
      </c>
      <c r="N22" s="174" t="str">
        <f>IF($D$6=Assumptions_GEN!$B$101,"",IF(ISBLANK('V Form B-RW'!R22),"",'V Form B-RW'!R22))</f>
        <v/>
      </c>
      <c r="O22" s="174" t="str">
        <f>IF($D$6=Assumptions_GEN!$B$101,"",IF(ISBLANK('V Form B-RW'!S22),"",'V Form B-RW'!S22))</f>
        <v/>
      </c>
      <c r="P22" s="175" t="str">
        <f>IF($D$6=Assumptions_GEN!$B$101,"",IF(ISBLANK('V Form B-RW'!T22),"",'V Form B-RW'!T22))</f>
        <v>&lt;select treatment ID or input text&gt;</v>
      </c>
      <c r="Q22" s="174" t="str">
        <f>IF($D$6=Assumptions_GEN!$B$101,"",IF(ISBLANK('V Form B-RW'!U22),"",'V Form B-RW'!U22))</f>
        <v/>
      </c>
      <c r="R22" s="174" t="str">
        <f>IF($D$6=Assumptions_GEN!$B$101,"",IF(ISBLANK('V Form B-RW'!V22),"",'V Form B-RW'!V22))</f>
        <v/>
      </c>
      <c r="S22" s="142"/>
      <c r="T22" s="172">
        <f>IF($D$6=Assumptions_GEN!$B$101,"",IF(B22='V Form B-RW'!B22,('V Form B-RW'!AB22),"check inputs"))</f>
        <v>0</v>
      </c>
      <c r="U22" s="173">
        <f>IF($D$6=Assumptions_GEN!$B$101,"",T22-S22)</f>
        <v>0</v>
      </c>
      <c r="V22" s="146"/>
      <c r="W22" s="145"/>
    </row>
    <row r="23" spans="1:23" s="23" customFormat="1" ht="30" customHeight="1" x14ac:dyDescent="0.4">
      <c r="A23" s="176">
        <f t="shared" si="0"/>
        <v>10</v>
      </c>
      <c r="B23" s="174" t="str">
        <f>IF($D$6=Assumptions_GEN!$B$101,"",'V Form B-RW'!B23)</f>
        <v>EGSC.18.10.RW.AGRN08</v>
      </c>
      <c r="C23" s="174" t="str">
        <f>IF($D$6=Assumptions_GEN!$B$101,"",'V Form B-RW'!G23)</f>
        <v>&lt;select asset type or input text&gt;</v>
      </c>
      <c r="D23" s="174" t="str">
        <f>IF($D$6=Assumptions_GEN!$B$101,"",IF(ISBLANK('V Form B-RW'!H23),"",'V Form B-RW'!H23))</f>
        <v/>
      </c>
      <c r="E23" s="174" t="str">
        <f>IF($D$6=Assumptions_GEN!$B$101,"",IF(ISBLANK('V Form B-RW'!I23),"",'V Form B-RW'!I23))</f>
        <v/>
      </c>
      <c r="F23" s="174" t="str">
        <f>IF($D$6=Assumptions_GEN!$B$101,"",IF(ISBLANK('V Form B-RW'!J23),"",'V Form B-RW'!J23))</f>
        <v/>
      </c>
      <c r="G23" s="174" t="str">
        <f>IF($D$6=Assumptions_GEN!$B$101,"",IF(ISBLANK('V Form B-RW'!K23),"",'V Form B-RW'!K23))</f>
        <v/>
      </c>
      <c r="H23" s="174" t="str">
        <f>IF($D$6=Assumptions_GEN!$B$101,"",IF(ISBLANK('V Form B-RW'!L23),"",'V Form B-RW'!L23))</f>
        <v/>
      </c>
      <c r="I23" s="174" t="str">
        <f>IF($D$6=Assumptions_GEN!$B$101,"",IF(ISBLANK('V Form B-RW'!M23),"",'V Form B-RW'!M23))</f>
        <v/>
      </c>
      <c r="J23" s="174" t="str">
        <f>IF($D$6=Assumptions_GEN!$B$101,"",IF(ISBLANK('V Form B-RW'!N23),"",'V Form B-RW'!N23))</f>
        <v/>
      </c>
      <c r="K23" s="174" t="str">
        <f>IF($D$6=Assumptions_GEN!$B$101,"",IF(ISBLANK('V Form B-RW'!O23),"",'V Form B-RW'!O23))</f>
        <v/>
      </c>
      <c r="L23" s="174" t="str">
        <f>IF($D$6=Assumptions_GEN!$B$101,"",IF(ISBLANK('V Form B-RW'!P23),"",'V Form B-RW'!P23))</f>
        <v/>
      </c>
      <c r="M23" s="174" t="str">
        <f>IF($D$6=Assumptions_GEN!$B$101,"",IF(ISBLANK('V Form B-RW'!Q23),"",'V Form B-RW'!Q23))</f>
        <v/>
      </c>
      <c r="N23" s="174" t="str">
        <f>IF($D$6=Assumptions_GEN!$B$101,"",IF(ISBLANK('V Form B-RW'!R23),"",'V Form B-RW'!R23))</f>
        <v/>
      </c>
      <c r="O23" s="174" t="str">
        <f>IF($D$6=Assumptions_GEN!$B$101,"",IF(ISBLANK('V Form B-RW'!S23),"",'V Form B-RW'!S23))</f>
        <v/>
      </c>
      <c r="P23" s="175" t="str">
        <f>IF($D$6=Assumptions_GEN!$B$101,"",IF(ISBLANK('V Form B-RW'!T23),"",'V Form B-RW'!T23))</f>
        <v>&lt;select treatment ID or input text&gt;</v>
      </c>
      <c r="Q23" s="174" t="str">
        <f>IF($D$6=Assumptions_GEN!$B$101,"",IF(ISBLANK('V Form B-RW'!U23),"",'V Form B-RW'!U23))</f>
        <v/>
      </c>
      <c r="R23" s="174" t="str">
        <f>IF($D$6=Assumptions_GEN!$B$101,"",IF(ISBLANK('V Form B-RW'!V23),"",'V Form B-RW'!V23))</f>
        <v/>
      </c>
      <c r="S23" s="142"/>
      <c r="T23" s="172">
        <f>IF($D$6=Assumptions_GEN!$B$101,"",IF(B23='V Form B-RW'!B23,('V Form B-RW'!AB23),"check inputs"))</f>
        <v>0</v>
      </c>
      <c r="U23" s="173">
        <f>IF($D$6=Assumptions_GEN!$B$101,"",T23-S23)</f>
        <v>0</v>
      </c>
      <c r="V23" s="146"/>
      <c r="W23" s="145"/>
    </row>
    <row r="24" spans="1:23" s="23" customFormat="1" ht="30" customHeight="1" x14ac:dyDescent="0.4">
      <c r="A24" s="176">
        <f t="shared" si="0"/>
        <v>11</v>
      </c>
      <c r="B24" s="174" t="str">
        <f>IF($D$6=Assumptions_GEN!$B$101,"",'V Form B-RW'!B24)</f>
        <v>EGSC.18.11.RW.AGRN08</v>
      </c>
      <c r="C24" s="174" t="str">
        <f>IF($D$6=Assumptions_GEN!$B$101,"",'V Form B-RW'!G24)</f>
        <v>&lt;select asset type or input text&gt;</v>
      </c>
      <c r="D24" s="174" t="str">
        <f>IF($D$6=Assumptions_GEN!$B$101,"",IF(ISBLANK('V Form B-RW'!H24),"",'V Form B-RW'!H24))</f>
        <v/>
      </c>
      <c r="E24" s="174" t="str">
        <f>IF($D$6=Assumptions_GEN!$B$101,"",IF(ISBLANK('V Form B-RW'!I24),"",'V Form B-RW'!I24))</f>
        <v/>
      </c>
      <c r="F24" s="174" t="str">
        <f>IF($D$6=Assumptions_GEN!$B$101,"",IF(ISBLANK('V Form B-RW'!J24),"",'V Form B-RW'!J24))</f>
        <v/>
      </c>
      <c r="G24" s="174" t="str">
        <f>IF($D$6=Assumptions_GEN!$B$101,"",IF(ISBLANK('V Form B-RW'!K24),"",'V Form B-RW'!K24))</f>
        <v/>
      </c>
      <c r="H24" s="174" t="str">
        <f>IF($D$6=Assumptions_GEN!$B$101,"",IF(ISBLANK('V Form B-RW'!L24),"",'V Form B-RW'!L24))</f>
        <v/>
      </c>
      <c r="I24" s="174" t="str">
        <f>IF($D$6=Assumptions_GEN!$B$101,"",IF(ISBLANK('V Form B-RW'!M24),"",'V Form B-RW'!M24))</f>
        <v/>
      </c>
      <c r="J24" s="174" t="str">
        <f>IF($D$6=Assumptions_GEN!$B$101,"",IF(ISBLANK('V Form B-RW'!N24),"",'V Form B-RW'!N24))</f>
        <v/>
      </c>
      <c r="K24" s="174" t="str">
        <f>IF($D$6=Assumptions_GEN!$B$101,"",IF(ISBLANK('V Form B-RW'!O24),"",'V Form B-RW'!O24))</f>
        <v/>
      </c>
      <c r="L24" s="174" t="str">
        <f>IF($D$6=Assumptions_GEN!$B$101,"",IF(ISBLANK('V Form B-RW'!P24),"",'V Form B-RW'!P24))</f>
        <v/>
      </c>
      <c r="M24" s="174" t="str">
        <f>IF($D$6=Assumptions_GEN!$B$101,"",IF(ISBLANK('V Form B-RW'!Q24),"",'V Form B-RW'!Q24))</f>
        <v/>
      </c>
      <c r="N24" s="174" t="str">
        <f>IF($D$6=Assumptions_GEN!$B$101,"",IF(ISBLANK('V Form B-RW'!R24),"",'V Form B-RW'!R24))</f>
        <v/>
      </c>
      <c r="O24" s="174" t="str">
        <f>IF($D$6=Assumptions_GEN!$B$101,"",IF(ISBLANK('V Form B-RW'!S24),"",'V Form B-RW'!S24))</f>
        <v/>
      </c>
      <c r="P24" s="175" t="str">
        <f>IF($D$6=Assumptions_GEN!$B$101,"",IF(ISBLANK('V Form B-RW'!T24),"",'V Form B-RW'!T24))</f>
        <v>&lt;select treatment ID or input text&gt;</v>
      </c>
      <c r="Q24" s="174" t="str">
        <f>IF($D$6=Assumptions_GEN!$B$101,"",IF(ISBLANK('V Form B-RW'!U24),"",'V Form B-RW'!U24))</f>
        <v/>
      </c>
      <c r="R24" s="174" t="str">
        <f>IF($D$6=Assumptions_GEN!$B$101,"",IF(ISBLANK('V Form B-RW'!V24),"",'V Form B-RW'!V24))</f>
        <v/>
      </c>
      <c r="S24" s="142"/>
      <c r="T24" s="172">
        <f>IF($D$6=Assumptions_GEN!$B$101,"",IF(B24='V Form B-RW'!B24,('V Form B-RW'!AB24),"check inputs"))</f>
        <v>0</v>
      </c>
      <c r="U24" s="173">
        <f>IF($D$6=Assumptions_GEN!$B$101,"",T24-S24)</f>
        <v>0</v>
      </c>
      <c r="V24" s="146"/>
      <c r="W24" s="145"/>
    </row>
    <row r="25" spans="1:23" s="23" customFormat="1" ht="30" customHeight="1" x14ac:dyDescent="0.4">
      <c r="A25" s="176">
        <f t="shared" si="0"/>
        <v>12</v>
      </c>
      <c r="B25" s="174" t="str">
        <f>IF($D$6=Assumptions_GEN!$B$101,"",'V Form B-RW'!B25)</f>
        <v>EGSC.18.12.RW.AGRN08</v>
      </c>
      <c r="C25" s="174" t="str">
        <f>IF($D$6=Assumptions_GEN!$B$101,"",'V Form B-RW'!G25)</f>
        <v>&lt;select asset type or input text&gt;</v>
      </c>
      <c r="D25" s="174" t="str">
        <f>IF($D$6=Assumptions_GEN!$B$101,"",IF(ISBLANK('V Form B-RW'!H25),"",'V Form B-RW'!H25))</f>
        <v/>
      </c>
      <c r="E25" s="174" t="str">
        <f>IF($D$6=Assumptions_GEN!$B$101,"",IF(ISBLANK('V Form B-RW'!I25),"",'V Form B-RW'!I25))</f>
        <v/>
      </c>
      <c r="F25" s="174" t="str">
        <f>IF($D$6=Assumptions_GEN!$B$101,"",IF(ISBLANK('V Form B-RW'!J25),"",'V Form B-RW'!J25))</f>
        <v/>
      </c>
      <c r="G25" s="174" t="str">
        <f>IF($D$6=Assumptions_GEN!$B$101,"",IF(ISBLANK('V Form B-RW'!K25),"",'V Form B-RW'!K25))</f>
        <v/>
      </c>
      <c r="H25" s="174" t="str">
        <f>IF($D$6=Assumptions_GEN!$B$101,"",IF(ISBLANK('V Form B-RW'!L25),"",'V Form B-RW'!L25))</f>
        <v/>
      </c>
      <c r="I25" s="174" t="str">
        <f>IF($D$6=Assumptions_GEN!$B$101,"",IF(ISBLANK('V Form B-RW'!M25),"",'V Form B-RW'!M25))</f>
        <v/>
      </c>
      <c r="J25" s="174" t="str">
        <f>IF($D$6=Assumptions_GEN!$B$101,"",IF(ISBLANK('V Form B-RW'!N25),"",'V Form B-RW'!N25))</f>
        <v/>
      </c>
      <c r="K25" s="174" t="str">
        <f>IF($D$6=Assumptions_GEN!$B$101,"",IF(ISBLANK('V Form B-RW'!O25),"",'V Form B-RW'!O25))</f>
        <v/>
      </c>
      <c r="L25" s="174" t="str">
        <f>IF($D$6=Assumptions_GEN!$B$101,"",IF(ISBLANK('V Form B-RW'!P25),"",'V Form B-RW'!P25))</f>
        <v/>
      </c>
      <c r="M25" s="174" t="str">
        <f>IF($D$6=Assumptions_GEN!$B$101,"",IF(ISBLANK('V Form B-RW'!Q25),"",'V Form B-RW'!Q25))</f>
        <v/>
      </c>
      <c r="N25" s="174" t="str">
        <f>IF($D$6=Assumptions_GEN!$B$101,"",IF(ISBLANK('V Form B-RW'!R25),"",'V Form B-RW'!R25))</f>
        <v/>
      </c>
      <c r="O25" s="174" t="str">
        <f>IF($D$6=Assumptions_GEN!$B$101,"",IF(ISBLANK('V Form B-RW'!S25),"",'V Form B-RW'!S25))</f>
        <v/>
      </c>
      <c r="P25" s="175" t="str">
        <f>IF($D$6=Assumptions_GEN!$B$101,"",IF(ISBLANK('V Form B-RW'!T25),"",'V Form B-RW'!T25))</f>
        <v>&lt;select treatment ID or input text&gt;</v>
      </c>
      <c r="Q25" s="174" t="str">
        <f>IF($D$6=Assumptions_GEN!$B$101,"",IF(ISBLANK('V Form B-RW'!U25),"",'V Form B-RW'!U25))</f>
        <v/>
      </c>
      <c r="R25" s="174" t="str">
        <f>IF($D$6=Assumptions_GEN!$B$101,"",IF(ISBLANK('V Form B-RW'!V25),"",'V Form B-RW'!V25))</f>
        <v/>
      </c>
      <c r="S25" s="142"/>
      <c r="T25" s="172">
        <f>IF($D$6=Assumptions_GEN!$B$101,"",IF(B25='V Form B-RW'!B25,('V Form B-RW'!AB25),"check inputs"))</f>
        <v>0</v>
      </c>
      <c r="U25" s="173">
        <f>IF($D$6=Assumptions_GEN!$B$101,"",T25-S25)</f>
        <v>0</v>
      </c>
      <c r="V25" s="146"/>
      <c r="W25" s="145"/>
    </row>
    <row r="26" spans="1:23" s="23" customFormat="1" ht="30" customHeight="1" x14ac:dyDescent="0.4">
      <c r="A26" s="176">
        <f t="shared" si="0"/>
        <v>13</v>
      </c>
      <c r="B26" s="174" t="str">
        <f>IF($D$6=Assumptions_GEN!$B$101,"",'V Form B-RW'!B26)</f>
        <v>EGSC.18.13.RW.AGRN08</v>
      </c>
      <c r="C26" s="174" t="str">
        <f>IF($D$6=Assumptions_GEN!$B$101,"",'V Form B-RW'!G26)</f>
        <v>&lt;select asset type or input text&gt;</v>
      </c>
      <c r="D26" s="174" t="str">
        <f>IF($D$6=Assumptions_GEN!$B$101,"",IF(ISBLANK('V Form B-RW'!H26),"",'V Form B-RW'!H26))</f>
        <v/>
      </c>
      <c r="E26" s="174" t="str">
        <f>IF($D$6=Assumptions_GEN!$B$101,"",IF(ISBLANK('V Form B-RW'!I26),"",'V Form B-RW'!I26))</f>
        <v/>
      </c>
      <c r="F26" s="174" t="str">
        <f>IF($D$6=Assumptions_GEN!$B$101,"",IF(ISBLANK('V Form B-RW'!J26),"",'V Form B-RW'!J26))</f>
        <v/>
      </c>
      <c r="G26" s="174" t="str">
        <f>IF($D$6=Assumptions_GEN!$B$101,"",IF(ISBLANK('V Form B-RW'!K26),"",'V Form B-RW'!K26))</f>
        <v/>
      </c>
      <c r="H26" s="174" t="str">
        <f>IF($D$6=Assumptions_GEN!$B$101,"",IF(ISBLANK('V Form B-RW'!L26),"",'V Form B-RW'!L26))</f>
        <v/>
      </c>
      <c r="I26" s="174" t="str">
        <f>IF($D$6=Assumptions_GEN!$B$101,"",IF(ISBLANK('V Form B-RW'!M26),"",'V Form B-RW'!M26))</f>
        <v/>
      </c>
      <c r="J26" s="174" t="str">
        <f>IF($D$6=Assumptions_GEN!$B$101,"",IF(ISBLANK('V Form B-RW'!N26),"",'V Form B-RW'!N26))</f>
        <v/>
      </c>
      <c r="K26" s="174" t="str">
        <f>IF($D$6=Assumptions_GEN!$B$101,"",IF(ISBLANK('V Form B-RW'!O26),"",'V Form B-RW'!O26))</f>
        <v/>
      </c>
      <c r="L26" s="174" t="str">
        <f>IF($D$6=Assumptions_GEN!$B$101,"",IF(ISBLANK('V Form B-RW'!P26),"",'V Form B-RW'!P26))</f>
        <v/>
      </c>
      <c r="M26" s="174" t="str">
        <f>IF($D$6=Assumptions_GEN!$B$101,"",IF(ISBLANK('V Form B-RW'!Q26),"",'V Form B-RW'!Q26))</f>
        <v/>
      </c>
      <c r="N26" s="174" t="str">
        <f>IF($D$6=Assumptions_GEN!$B$101,"",IF(ISBLANK('V Form B-RW'!R26),"",'V Form B-RW'!R26))</f>
        <v/>
      </c>
      <c r="O26" s="174" t="str">
        <f>IF($D$6=Assumptions_GEN!$B$101,"",IF(ISBLANK('V Form B-RW'!S26),"",'V Form B-RW'!S26))</f>
        <v/>
      </c>
      <c r="P26" s="175" t="str">
        <f>IF($D$6=Assumptions_GEN!$B$101,"",IF(ISBLANK('V Form B-RW'!T26),"",'V Form B-RW'!T26))</f>
        <v>&lt;select treatment ID or input text&gt;</v>
      </c>
      <c r="Q26" s="174" t="str">
        <f>IF($D$6=Assumptions_GEN!$B$101,"",IF(ISBLANK('V Form B-RW'!U26),"",'V Form B-RW'!U26))</f>
        <v/>
      </c>
      <c r="R26" s="174" t="str">
        <f>IF($D$6=Assumptions_GEN!$B$101,"",IF(ISBLANK('V Form B-RW'!V26),"",'V Form B-RW'!V26))</f>
        <v/>
      </c>
      <c r="S26" s="142"/>
      <c r="T26" s="172">
        <f>IF($D$6=Assumptions_GEN!$B$101,"",IF(B26='V Form B-RW'!B26,('V Form B-RW'!AB26),"check inputs"))</f>
        <v>0</v>
      </c>
      <c r="U26" s="173">
        <f>IF($D$6=Assumptions_GEN!$B$101,"",T26-S26)</f>
        <v>0</v>
      </c>
      <c r="V26" s="146"/>
      <c r="W26" s="145"/>
    </row>
    <row r="27" spans="1:23" s="23" customFormat="1" ht="30" customHeight="1" x14ac:dyDescent="0.4">
      <c r="A27" s="176">
        <f t="shared" si="0"/>
        <v>14</v>
      </c>
      <c r="B27" s="174" t="str">
        <f>IF($D$6=Assumptions_GEN!$B$101,"",'V Form B-RW'!B27)</f>
        <v>EGSC.18.14.RW.AGRN08</v>
      </c>
      <c r="C27" s="174" t="str">
        <f>IF($D$6=Assumptions_GEN!$B$101,"",'V Form B-RW'!G27)</f>
        <v>&lt;select asset type or input text&gt;</v>
      </c>
      <c r="D27" s="174" t="str">
        <f>IF($D$6=Assumptions_GEN!$B$101,"",IF(ISBLANK('V Form B-RW'!H27),"",'V Form B-RW'!H27))</f>
        <v/>
      </c>
      <c r="E27" s="174" t="str">
        <f>IF($D$6=Assumptions_GEN!$B$101,"",IF(ISBLANK('V Form B-RW'!I27),"",'V Form B-RW'!I27))</f>
        <v/>
      </c>
      <c r="F27" s="174" t="str">
        <f>IF($D$6=Assumptions_GEN!$B$101,"",IF(ISBLANK('V Form B-RW'!J27),"",'V Form B-RW'!J27))</f>
        <v/>
      </c>
      <c r="G27" s="174" t="str">
        <f>IF($D$6=Assumptions_GEN!$B$101,"",IF(ISBLANK('V Form B-RW'!K27),"",'V Form B-RW'!K27))</f>
        <v/>
      </c>
      <c r="H27" s="174" t="str">
        <f>IF($D$6=Assumptions_GEN!$B$101,"",IF(ISBLANK('V Form B-RW'!L27),"",'V Form B-RW'!L27))</f>
        <v/>
      </c>
      <c r="I27" s="174" t="str">
        <f>IF($D$6=Assumptions_GEN!$B$101,"",IF(ISBLANK('V Form B-RW'!M27),"",'V Form B-RW'!M27))</f>
        <v/>
      </c>
      <c r="J27" s="174" t="str">
        <f>IF($D$6=Assumptions_GEN!$B$101,"",IF(ISBLANK('V Form B-RW'!N27),"",'V Form B-RW'!N27))</f>
        <v/>
      </c>
      <c r="K27" s="174" t="str">
        <f>IF($D$6=Assumptions_GEN!$B$101,"",IF(ISBLANK('V Form B-RW'!O27),"",'V Form B-RW'!O27))</f>
        <v/>
      </c>
      <c r="L27" s="174" t="str">
        <f>IF($D$6=Assumptions_GEN!$B$101,"",IF(ISBLANK('V Form B-RW'!P27),"",'V Form B-RW'!P27))</f>
        <v/>
      </c>
      <c r="M27" s="174" t="str">
        <f>IF($D$6=Assumptions_GEN!$B$101,"",IF(ISBLANK('V Form B-RW'!Q27),"",'V Form B-RW'!Q27))</f>
        <v/>
      </c>
      <c r="N27" s="174" t="str">
        <f>IF($D$6=Assumptions_GEN!$B$101,"",IF(ISBLANK('V Form B-RW'!R27),"",'V Form B-RW'!R27))</f>
        <v/>
      </c>
      <c r="O27" s="174" t="str">
        <f>IF($D$6=Assumptions_GEN!$B$101,"",IF(ISBLANK('V Form B-RW'!S27),"",'V Form B-RW'!S27))</f>
        <v/>
      </c>
      <c r="P27" s="175" t="str">
        <f>IF($D$6=Assumptions_GEN!$B$101,"",IF(ISBLANK('V Form B-RW'!T27),"",'V Form B-RW'!T27))</f>
        <v>&lt;select treatment ID or input text&gt;</v>
      </c>
      <c r="Q27" s="174" t="str">
        <f>IF($D$6=Assumptions_GEN!$B$101,"",IF(ISBLANK('V Form B-RW'!U27),"",'V Form B-RW'!U27))</f>
        <v/>
      </c>
      <c r="R27" s="174" t="str">
        <f>IF($D$6=Assumptions_GEN!$B$101,"",IF(ISBLANK('V Form B-RW'!V27),"",'V Form B-RW'!V27))</f>
        <v/>
      </c>
      <c r="S27" s="142"/>
      <c r="T27" s="172">
        <f>IF($D$6=Assumptions_GEN!$B$101,"",IF(B27='V Form B-RW'!B27,('V Form B-RW'!AB27),"check inputs"))</f>
        <v>0</v>
      </c>
      <c r="U27" s="173">
        <f>IF($D$6=Assumptions_GEN!$B$101,"",T27-S27)</f>
        <v>0</v>
      </c>
      <c r="V27" s="146"/>
      <c r="W27" s="145"/>
    </row>
    <row r="28" spans="1:23" s="23" customFormat="1" ht="30" customHeight="1" x14ac:dyDescent="0.4">
      <c r="A28" s="176">
        <f t="shared" si="0"/>
        <v>15</v>
      </c>
      <c r="B28" s="174" t="str">
        <f>IF($D$6=Assumptions_GEN!$B$101,"",'V Form B-RW'!B28)</f>
        <v>EGSC.18.15.RW.AGRN08</v>
      </c>
      <c r="C28" s="174" t="str">
        <f>IF($D$6=Assumptions_GEN!$B$101,"",'V Form B-RW'!G28)</f>
        <v>&lt;select asset type or input text&gt;</v>
      </c>
      <c r="D28" s="174" t="str">
        <f>IF($D$6=Assumptions_GEN!$B$101,"",IF(ISBLANK('V Form B-RW'!H28),"",'V Form B-RW'!H28))</f>
        <v/>
      </c>
      <c r="E28" s="174" t="str">
        <f>IF($D$6=Assumptions_GEN!$B$101,"",IF(ISBLANK('V Form B-RW'!I28),"",'V Form B-RW'!I28))</f>
        <v/>
      </c>
      <c r="F28" s="174" t="str">
        <f>IF($D$6=Assumptions_GEN!$B$101,"",IF(ISBLANK('V Form B-RW'!J28),"",'V Form B-RW'!J28))</f>
        <v/>
      </c>
      <c r="G28" s="174" t="str">
        <f>IF($D$6=Assumptions_GEN!$B$101,"",IF(ISBLANK('V Form B-RW'!K28),"",'V Form B-RW'!K28))</f>
        <v/>
      </c>
      <c r="H28" s="174" t="str">
        <f>IF($D$6=Assumptions_GEN!$B$101,"",IF(ISBLANK('V Form B-RW'!L28),"",'V Form B-RW'!L28))</f>
        <v/>
      </c>
      <c r="I28" s="174" t="str">
        <f>IF($D$6=Assumptions_GEN!$B$101,"",IF(ISBLANK('V Form B-RW'!M28),"",'V Form B-RW'!M28))</f>
        <v/>
      </c>
      <c r="J28" s="174" t="str">
        <f>IF($D$6=Assumptions_GEN!$B$101,"",IF(ISBLANK('V Form B-RW'!N28),"",'V Form B-RW'!N28))</f>
        <v/>
      </c>
      <c r="K28" s="174" t="str">
        <f>IF($D$6=Assumptions_GEN!$B$101,"",IF(ISBLANK('V Form B-RW'!O28),"",'V Form B-RW'!O28))</f>
        <v/>
      </c>
      <c r="L28" s="174" t="str">
        <f>IF($D$6=Assumptions_GEN!$B$101,"",IF(ISBLANK('V Form B-RW'!P28),"",'V Form B-RW'!P28))</f>
        <v/>
      </c>
      <c r="M28" s="174" t="str">
        <f>IF($D$6=Assumptions_GEN!$B$101,"",IF(ISBLANK('V Form B-RW'!Q28),"",'V Form B-RW'!Q28))</f>
        <v/>
      </c>
      <c r="N28" s="174" t="str">
        <f>IF($D$6=Assumptions_GEN!$B$101,"",IF(ISBLANK('V Form B-RW'!R28),"",'V Form B-RW'!R28))</f>
        <v/>
      </c>
      <c r="O28" s="174" t="str">
        <f>IF($D$6=Assumptions_GEN!$B$101,"",IF(ISBLANK('V Form B-RW'!S28),"",'V Form B-RW'!S28))</f>
        <v/>
      </c>
      <c r="P28" s="175" t="str">
        <f>IF($D$6=Assumptions_GEN!$B$101,"",IF(ISBLANK('V Form B-RW'!T28),"",'V Form B-RW'!T28))</f>
        <v>&lt;select treatment ID or input text&gt;</v>
      </c>
      <c r="Q28" s="174" t="str">
        <f>IF($D$6=Assumptions_GEN!$B$101,"",IF(ISBLANK('V Form B-RW'!U28),"",'V Form B-RW'!U28))</f>
        <v/>
      </c>
      <c r="R28" s="174" t="str">
        <f>IF($D$6=Assumptions_GEN!$B$101,"",IF(ISBLANK('V Form B-RW'!V28),"",'V Form B-RW'!V28))</f>
        <v/>
      </c>
      <c r="S28" s="142"/>
      <c r="T28" s="172">
        <f>IF($D$6=Assumptions_GEN!$B$101,"",IF(B28='V Form B-RW'!B28,('V Form B-RW'!AB28),"check inputs"))</f>
        <v>0</v>
      </c>
      <c r="U28" s="173">
        <f>IF($D$6=Assumptions_GEN!$B$101,"",T28-S28)</f>
        <v>0</v>
      </c>
      <c r="V28" s="146"/>
      <c r="W28" s="145"/>
    </row>
    <row r="29" spans="1:23" s="23" customFormat="1" ht="30" customHeight="1" x14ac:dyDescent="0.4">
      <c r="A29" s="176">
        <f t="shared" si="0"/>
        <v>16</v>
      </c>
      <c r="B29" s="174" t="str">
        <f>IF($D$6=Assumptions_GEN!$B$101,"",'V Form B-RW'!B29)</f>
        <v>EGSC.18.16.RW.AGRN08</v>
      </c>
      <c r="C29" s="174" t="str">
        <f>IF($D$6=Assumptions_GEN!$B$101,"",'V Form B-RW'!G29)</f>
        <v>&lt;select asset type or input text&gt;</v>
      </c>
      <c r="D29" s="174" t="str">
        <f>IF($D$6=Assumptions_GEN!$B$101,"",IF(ISBLANK('V Form B-RW'!H29),"",'V Form B-RW'!H29))</f>
        <v/>
      </c>
      <c r="E29" s="174" t="str">
        <f>IF($D$6=Assumptions_GEN!$B$101,"",IF(ISBLANK('V Form B-RW'!I29),"",'V Form B-RW'!I29))</f>
        <v/>
      </c>
      <c r="F29" s="174" t="str">
        <f>IF($D$6=Assumptions_GEN!$B$101,"",IF(ISBLANK('V Form B-RW'!J29),"",'V Form B-RW'!J29))</f>
        <v/>
      </c>
      <c r="G29" s="174" t="str">
        <f>IF($D$6=Assumptions_GEN!$B$101,"",IF(ISBLANK('V Form B-RW'!K29),"",'V Form B-RW'!K29))</f>
        <v/>
      </c>
      <c r="H29" s="174" t="str">
        <f>IF($D$6=Assumptions_GEN!$B$101,"",IF(ISBLANK('V Form B-RW'!L29),"",'V Form B-RW'!L29))</f>
        <v/>
      </c>
      <c r="I29" s="174" t="str">
        <f>IF($D$6=Assumptions_GEN!$B$101,"",IF(ISBLANK('V Form B-RW'!M29),"",'V Form B-RW'!M29))</f>
        <v/>
      </c>
      <c r="J29" s="174" t="str">
        <f>IF($D$6=Assumptions_GEN!$B$101,"",IF(ISBLANK('V Form B-RW'!N29),"",'V Form B-RW'!N29))</f>
        <v/>
      </c>
      <c r="K29" s="174" t="str">
        <f>IF($D$6=Assumptions_GEN!$B$101,"",IF(ISBLANK('V Form B-RW'!O29),"",'V Form B-RW'!O29))</f>
        <v/>
      </c>
      <c r="L29" s="174" t="str">
        <f>IF($D$6=Assumptions_GEN!$B$101,"",IF(ISBLANK('V Form B-RW'!P29),"",'V Form B-RW'!P29))</f>
        <v/>
      </c>
      <c r="M29" s="174" t="str">
        <f>IF($D$6=Assumptions_GEN!$B$101,"",IF(ISBLANK('V Form B-RW'!Q29),"",'V Form B-RW'!Q29))</f>
        <v/>
      </c>
      <c r="N29" s="174" t="str">
        <f>IF($D$6=Assumptions_GEN!$B$101,"",IF(ISBLANK('V Form B-RW'!R29),"",'V Form B-RW'!R29))</f>
        <v/>
      </c>
      <c r="O29" s="174" t="str">
        <f>IF($D$6=Assumptions_GEN!$B$101,"",IF(ISBLANK('V Form B-RW'!S29),"",'V Form B-RW'!S29))</f>
        <v/>
      </c>
      <c r="P29" s="175" t="str">
        <f>IF($D$6=Assumptions_GEN!$B$101,"",IF(ISBLANK('V Form B-RW'!T29),"",'V Form B-RW'!T29))</f>
        <v>&lt;select treatment ID or input text&gt;</v>
      </c>
      <c r="Q29" s="174" t="str">
        <f>IF($D$6=Assumptions_GEN!$B$101,"",IF(ISBLANK('V Form B-RW'!U29),"",'V Form B-RW'!U29))</f>
        <v/>
      </c>
      <c r="R29" s="174" t="str">
        <f>IF($D$6=Assumptions_GEN!$B$101,"",IF(ISBLANK('V Form B-RW'!V29),"",'V Form B-RW'!V29))</f>
        <v/>
      </c>
      <c r="S29" s="142"/>
      <c r="T29" s="172">
        <f>IF($D$6=Assumptions_GEN!$B$101,"",IF(B29='V Form B-RW'!B29,('V Form B-RW'!AB29),"check inputs"))</f>
        <v>0</v>
      </c>
      <c r="U29" s="173">
        <f>IF($D$6=Assumptions_GEN!$B$101,"",T29-S29)</f>
        <v>0</v>
      </c>
      <c r="V29" s="146"/>
      <c r="W29" s="145"/>
    </row>
    <row r="30" spans="1:23" s="23" customFormat="1" ht="30" customHeight="1" x14ac:dyDescent="0.4">
      <c r="A30" s="176">
        <f t="shared" si="0"/>
        <v>17</v>
      </c>
      <c r="B30" s="174" t="str">
        <f>IF($D$6=Assumptions_GEN!$B$101,"",'V Form B-RW'!B30)</f>
        <v>EGSC.18.17.RW.AGRN08</v>
      </c>
      <c r="C30" s="174" t="str">
        <f>IF($D$6=Assumptions_GEN!$B$101,"",'V Form B-RW'!G30)</f>
        <v>&lt;select asset type or input text&gt;</v>
      </c>
      <c r="D30" s="174" t="str">
        <f>IF($D$6=Assumptions_GEN!$B$101,"",IF(ISBLANK('V Form B-RW'!H30),"",'V Form B-RW'!H30))</f>
        <v/>
      </c>
      <c r="E30" s="174" t="str">
        <f>IF($D$6=Assumptions_GEN!$B$101,"",IF(ISBLANK('V Form B-RW'!I30),"",'V Form B-RW'!I30))</f>
        <v/>
      </c>
      <c r="F30" s="174" t="str">
        <f>IF($D$6=Assumptions_GEN!$B$101,"",IF(ISBLANK('V Form B-RW'!J30),"",'V Form B-RW'!J30))</f>
        <v/>
      </c>
      <c r="G30" s="174" t="str">
        <f>IF($D$6=Assumptions_GEN!$B$101,"",IF(ISBLANK('V Form B-RW'!K30),"",'V Form B-RW'!K30))</f>
        <v/>
      </c>
      <c r="H30" s="174" t="str">
        <f>IF($D$6=Assumptions_GEN!$B$101,"",IF(ISBLANK('V Form B-RW'!L30),"",'V Form B-RW'!L30))</f>
        <v/>
      </c>
      <c r="I30" s="174" t="str">
        <f>IF($D$6=Assumptions_GEN!$B$101,"",IF(ISBLANK('V Form B-RW'!M30),"",'V Form B-RW'!M30))</f>
        <v/>
      </c>
      <c r="J30" s="174" t="str">
        <f>IF($D$6=Assumptions_GEN!$B$101,"",IF(ISBLANK('V Form B-RW'!N30),"",'V Form B-RW'!N30))</f>
        <v/>
      </c>
      <c r="K30" s="174" t="str">
        <f>IF($D$6=Assumptions_GEN!$B$101,"",IF(ISBLANK('V Form B-RW'!O30),"",'V Form B-RW'!O30))</f>
        <v/>
      </c>
      <c r="L30" s="174" t="str">
        <f>IF($D$6=Assumptions_GEN!$B$101,"",IF(ISBLANK('V Form B-RW'!P30),"",'V Form B-RW'!P30))</f>
        <v/>
      </c>
      <c r="M30" s="174" t="str">
        <f>IF($D$6=Assumptions_GEN!$B$101,"",IF(ISBLANK('V Form B-RW'!Q30),"",'V Form B-RW'!Q30))</f>
        <v/>
      </c>
      <c r="N30" s="174" t="str">
        <f>IF($D$6=Assumptions_GEN!$B$101,"",IF(ISBLANK('V Form B-RW'!R30),"",'V Form B-RW'!R30))</f>
        <v/>
      </c>
      <c r="O30" s="174" t="str">
        <f>IF($D$6=Assumptions_GEN!$B$101,"",IF(ISBLANK('V Form B-RW'!S30),"",'V Form B-RW'!S30))</f>
        <v/>
      </c>
      <c r="P30" s="175" t="str">
        <f>IF($D$6=Assumptions_GEN!$B$101,"",IF(ISBLANK('V Form B-RW'!T30),"",'V Form B-RW'!T30))</f>
        <v>&lt;select treatment ID or input text&gt;</v>
      </c>
      <c r="Q30" s="174" t="str">
        <f>IF($D$6=Assumptions_GEN!$B$101,"",IF(ISBLANK('V Form B-RW'!U30),"",'V Form B-RW'!U30))</f>
        <v/>
      </c>
      <c r="R30" s="174" t="str">
        <f>IF($D$6=Assumptions_GEN!$B$101,"",IF(ISBLANK('V Form B-RW'!V30),"",'V Form B-RW'!V30))</f>
        <v/>
      </c>
      <c r="S30" s="142"/>
      <c r="T30" s="172">
        <f>IF($D$6=Assumptions_GEN!$B$101,"",IF(B30='V Form B-RW'!B30,('V Form B-RW'!AB30),"check inputs"))</f>
        <v>0</v>
      </c>
      <c r="U30" s="173">
        <f>IF($D$6=Assumptions_GEN!$B$101,"",T30-S30)</f>
        <v>0</v>
      </c>
      <c r="V30" s="146"/>
      <c r="W30" s="145"/>
    </row>
    <row r="31" spans="1:23" s="23" customFormat="1" ht="30" customHeight="1" x14ac:dyDescent="0.4">
      <c r="A31" s="176">
        <f t="shared" si="0"/>
        <v>18</v>
      </c>
      <c r="B31" s="174" t="str">
        <f>IF($D$6=Assumptions_GEN!$B$101,"",'V Form B-RW'!B31)</f>
        <v>EGSC.18.18.RW.AGRN08</v>
      </c>
      <c r="C31" s="174" t="str">
        <f>IF($D$6=Assumptions_GEN!$B$101,"",'V Form B-RW'!G31)</f>
        <v>&lt;select asset type or input text&gt;</v>
      </c>
      <c r="D31" s="174" t="str">
        <f>IF($D$6=Assumptions_GEN!$B$101,"",IF(ISBLANK('V Form B-RW'!H31),"",'V Form B-RW'!H31))</f>
        <v/>
      </c>
      <c r="E31" s="174" t="str">
        <f>IF($D$6=Assumptions_GEN!$B$101,"",IF(ISBLANK('V Form B-RW'!I31),"",'V Form B-RW'!I31))</f>
        <v/>
      </c>
      <c r="F31" s="174" t="str">
        <f>IF($D$6=Assumptions_GEN!$B$101,"",IF(ISBLANK('V Form B-RW'!J31),"",'V Form B-RW'!J31))</f>
        <v/>
      </c>
      <c r="G31" s="174" t="str">
        <f>IF($D$6=Assumptions_GEN!$B$101,"",IF(ISBLANK('V Form B-RW'!K31),"",'V Form B-RW'!K31))</f>
        <v/>
      </c>
      <c r="H31" s="174" t="str">
        <f>IF($D$6=Assumptions_GEN!$B$101,"",IF(ISBLANK('V Form B-RW'!L31),"",'V Form B-RW'!L31))</f>
        <v/>
      </c>
      <c r="I31" s="174" t="str">
        <f>IF($D$6=Assumptions_GEN!$B$101,"",IF(ISBLANK('V Form B-RW'!M31),"",'V Form B-RW'!M31))</f>
        <v/>
      </c>
      <c r="J31" s="174" t="str">
        <f>IF($D$6=Assumptions_GEN!$B$101,"",IF(ISBLANK('V Form B-RW'!N31),"",'V Form B-RW'!N31))</f>
        <v/>
      </c>
      <c r="K31" s="174" t="str">
        <f>IF($D$6=Assumptions_GEN!$B$101,"",IF(ISBLANK('V Form B-RW'!O31),"",'V Form B-RW'!O31))</f>
        <v/>
      </c>
      <c r="L31" s="174" t="str">
        <f>IF($D$6=Assumptions_GEN!$B$101,"",IF(ISBLANK('V Form B-RW'!P31),"",'V Form B-RW'!P31))</f>
        <v/>
      </c>
      <c r="M31" s="174" t="str">
        <f>IF($D$6=Assumptions_GEN!$B$101,"",IF(ISBLANK('V Form B-RW'!Q31),"",'V Form B-RW'!Q31))</f>
        <v/>
      </c>
      <c r="N31" s="174" t="str">
        <f>IF($D$6=Assumptions_GEN!$B$101,"",IF(ISBLANK('V Form B-RW'!R31),"",'V Form B-RW'!R31))</f>
        <v/>
      </c>
      <c r="O31" s="174" t="str">
        <f>IF($D$6=Assumptions_GEN!$B$101,"",IF(ISBLANK('V Form B-RW'!S31),"",'V Form B-RW'!S31))</f>
        <v/>
      </c>
      <c r="P31" s="175" t="str">
        <f>IF($D$6=Assumptions_GEN!$B$101,"",IF(ISBLANK('V Form B-RW'!T31),"",'V Form B-RW'!T31))</f>
        <v>&lt;select treatment ID or input text&gt;</v>
      </c>
      <c r="Q31" s="174" t="str">
        <f>IF($D$6=Assumptions_GEN!$B$101,"",IF(ISBLANK('V Form B-RW'!U31),"",'V Form B-RW'!U31))</f>
        <v/>
      </c>
      <c r="R31" s="174" t="str">
        <f>IF($D$6=Assumptions_GEN!$B$101,"",IF(ISBLANK('V Form B-RW'!V31),"",'V Form B-RW'!V31))</f>
        <v/>
      </c>
      <c r="S31" s="142"/>
      <c r="T31" s="172">
        <f>IF($D$6=Assumptions_GEN!$B$101,"",IF(B31='V Form B-RW'!B31,('V Form B-RW'!AB31),"check inputs"))</f>
        <v>0</v>
      </c>
      <c r="U31" s="173">
        <f>IF($D$6=Assumptions_GEN!$B$101,"",T31-S31)</f>
        <v>0</v>
      </c>
      <c r="V31" s="146"/>
      <c r="W31" s="145"/>
    </row>
    <row r="32" spans="1:23" s="23" customFormat="1" ht="30" customHeight="1" x14ac:dyDescent="0.4">
      <c r="A32" s="176">
        <f t="shared" si="0"/>
        <v>19</v>
      </c>
      <c r="B32" s="174" t="str">
        <f>IF($D$6=Assumptions_GEN!$B$101,"",'V Form B-RW'!B32)</f>
        <v>EGSC.18.19.RW.AGRN08</v>
      </c>
      <c r="C32" s="174" t="str">
        <f>IF($D$6=Assumptions_GEN!$B$101,"",'V Form B-RW'!G32)</f>
        <v>&lt;select asset type or input text&gt;</v>
      </c>
      <c r="D32" s="174" t="str">
        <f>IF($D$6=Assumptions_GEN!$B$101,"",IF(ISBLANK('V Form B-RW'!H32),"",'V Form B-RW'!H32))</f>
        <v/>
      </c>
      <c r="E32" s="174" t="str">
        <f>IF($D$6=Assumptions_GEN!$B$101,"",IF(ISBLANK('V Form B-RW'!I32),"",'V Form B-RW'!I32))</f>
        <v/>
      </c>
      <c r="F32" s="174" t="str">
        <f>IF($D$6=Assumptions_GEN!$B$101,"",IF(ISBLANK('V Form B-RW'!J32),"",'V Form B-RW'!J32))</f>
        <v/>
      </c>
      <c r="G32" s="174" t="str">
        <f>IF($D$6=Assumptions_GEN!$B$101,"",IF(ISBLANK('V Form B-RW'!K32),"",'V Form B-RW'!K32))</f>
        <v/>
      </c>
      <c r="H32" s="174" t="str">
        <f>IF($D$6=Assumptions_GEN!$B$101,"",IF(ISBLANK('V Form B-RW'!L32),"",'V Form B-RW'!L32))</f>
        <v/>
      </c>
      <c r="I32" s="174" t="str">
        <f>IF($D$6=Assumptions_GEN!$B$101,"",IF(ISBLANK('V Form B-RW'!M32),"",'V Form B-RW'!M32))</f>
        <v/>
      </c>
      <c r="J32" s="174" t="str">
        <f>IF($D$6=Assumptions_GEN!$B$101,"",IF(ISBLANK('V Form B-RW'!N32),"",'V Form B-RW'!N32))</f>
        <v/>
      </c>
      <c r="K32" s="174" t="str">
        <f>IF($D$6=Assumptions_GEN!$B$101,"",IF(ISBLANK('V Form B-RW'!O32),"",'V Form B-RW'!O32))</f>
        <v/>
      </c>
      <c r="L32" s="174" t="str">
        <f>IF($D$6=Assumptions_GEN!$B$101,"",IF(ISBLANK('V Form B-RW'!P32),"",'V Form B-RW'!P32))</f>
        <v/>
      </c>
      <c r="M32" s="174" t="str">
        <f>IF($D$6=Assumptions_GEN!$B$101,"",IF(ISBLANK('V Form B-RW'!Q32),"",'V Form B-RW'!Q32))</f>
        <v/>
      </c>
      <c r="N32" s="174" t="str">
        <f>IF($D$6=Assumptions_GEN!$B$101,"",IF(ISBLANK('V Form B-RW'!R32),"",'V Form B-RW'!R32))</f>
        <v/>
      </c>
      <c r="O32" s="174" t="str">
        <f>IF($D$6=Assumptions_GEN!$B$101,"",IF(ISBLANK('V Form B-RW'!S32),"",'V Form B-RW'!S32))</f>
        <v/>
      </c>
      <c r="P32" s="175" t="str">
        <f>IF($D$6=Assumptions_GEN!$B$101,"",IF(ISBLANK('V Form B-RW'!T32),"",'V Form B-RW'!T32))</f>
        <v>&lt;select treatment ID or input text&gt;</v>
      </c>
      <c r="Q32" s="174" t="str">
        <f>IF($D$6=Assumptions_GEN!$B$101,"",IF(ISBLANK('V Form B-RW'!U32),"",'V Form B-RW'!U32))</f>
        <v/>
      </c>
      <c r="R32" s="174" t="str">
        <f>IF($D$6=Assumptions_GEN!$B$101,"",IF(ISBLANK('V Form B-RW'!V32),"",'V Form B-RW'!V32))</f>
        <v/>
      </c>
      <c r="S32" s="142"/>
      <c r="T32" s="172">
        <f>IF($D$6=Assumptions_GEN!$B$101,"",IF(B32='V Form B-RW'!B32,('V Form B-RW'!AB32),"check inputs"))</f>
        <v>0</v>
      </c>
      <c r="U32" s="173">
        <f>IF($D$6=Assumptions_GEN!$B$101,"",T32-S32)</f>
        <v>0</v>
      </c>
      <c r="V32" s="146"/>
      <c r="W32" s="145"/>
    </row>
    <row r="33" spans="1:23" s="23" customFormat="1" ht="30" customHeight="1" x14ac:dyDescent="0.4">
      <c r="A33" s="176">
        <f t="shared" si="0"/>
        <v>20</v>
      </c>
      <c r="B33" s="174" t="str">
        <f>IF($D$6=Assumptions_GEN!$B$101,"",'V Form B-RW'!B33)</f>
        <v>EGSC.18.20.RW.AGRN08</v>
      </c>
      <c r="C33" s="174" t="str">
        <f>IF($D$6=Assumptions_GEN!$B$101,"",'V Form B-RW'!G33)</f>
        <v>&lt;select asset type or input text&gt;</v>
      </c>
      <c r="D33" s="174" t="str">
        <f>IF($D$6=Assumptions_GEN!$B$101,"",IF(ISBLANK('V Form B-RW'!H33),"",'V Form B-RW'!H33))</f>
        <v/>
      </c>
      <c r="E33" s="174" t="str">
        <f>IF($D$6=Assumptions_GEN!$B$101,"",IF(ISBLANK('V Form B-RW'!I33),"",'V Form B-RW'!I33))</f>
        <v/>
      </c>
      <c r="F33" s="174" t="str">
        <f>IF($D$6=Assumptions_GEN!$B$101,"",IF(ISBLANK('V Form B-RW'!J33),"",'V Form B-RW'!J33))</f>
        <v/>
      </c>
      <c r="G33" s="174" t="str">
        <f>IF($D$6=Assumptions_GEN!$B$101,"",IF(ISBLANK('V Form B-RW'!K33),"",'V Form B-RW'!K33))</f>
        <v/>
      </c>
      <c r="H33" s="174" t="str">
        <f>IF($D$6=Assumptions_GEN!$B$101,"",IF(ISBLANK('V Form B-RW'!L33),"",'V Form B-RW'!L33))</f>
        <v/>
      </c>
      <c r="I33" s="174" t="str">
        <f>IF($D$6=Assumptions_GEN!$B$101,"",IF(ISBLANK('V Form B-RW'!M33),"",'V Form B-RW'!M33))</f>
        <v/>
      </c>
      <c r="J33" s="174" t="str">
        <f>IF($D$6=Assumptions_GEN!$B$101,"",IF(ISBLANK('V Form B-RW'!N33),"",'V Form B-RW'!N33))</f>
        <v/>
      </c>
      <c r="K33" s="174" t="str">
        <f>IF($D$6=Assumptions_GEN!$B$101,"",IF(ISBLANK('V Form B-RW'!O33),"",'V Form B-RW'!O33))</f>
        <v/>
      </c>
      <c r="L33" s="174" t="str">
        <f>IF($D$6=Assumptions_GEN!$B$101,"",IF(ISBLANK('V Form B-RW'!P33),"",'V Form B-RW'!P33))</f>
        <v/>
      </c>
      <c r="M33" s="174" t="str">
        <f>IF($D$6=Assumptions_GEN!$B$101,"",IF(ISBLANK('V Form B-RW'!Q33),"",'V Form B-RW'!Q33))</f>
        <v/>
      </c>
      <c r="N33" s="174" t="str">
        <f>IF($D$6=Assumptions_GEN!$B$101,"",IF(ISBLANK('V Form B-RW'!R33),"",'V Form B-RW'!R33))</f>
        <v/>
      </c>
      <c r="O33" s="174" t="str">
        <f>IF($D$6=Assumptions_GEN!$B$101,"",IF(ISBLANK('V Form B-RW'!S33),"",'V Form B-RW'!S33))</f>
        <v/>
      </c>
      <c r="P33" s="175" t="str">
        <f>IF($D$6=Assumptions_GEN!$B$101,"",IF(ISBLANK('V Form B-RW'!T33),"",'V Form B-RW'!T33))</f>
        <v>&lt;select treatment ID or input text&gt;</v>
      </c>
      <c r="Q33" s="174" t="str">
        <f>IF($D$6=Assumptions_GEN!$B$101,"",IF(ISBLANK('V Form B-RW'!U33),"",'V Form B-RW'!U33))</f>
        <v/>
      </c>
      <c r="R33" s="174" t="str">
        <f>IF($D$6=Assumptions_GEN!$B$101,"",IF(ISBLANK('V Form B-RW'!V33),"",'V Form B-RW'!V33))</f>
        <v/>
      </c>
      <c r="S33" s="142"/>
      <c r="T33" s="172">
        <f>IF($D$6=Assumptions_GEN!$B$101,"",IF(B33='V Form B-RW'!B33,('V Form B-RW'!AB33),"check inputs"))</f>
        <v>0</v>
      </c>
      <c r="U33" s="173">
        <f>IF($D$6=Assumptions_GEN!$B$101,"",T33-S33)</f>
        <v>0</v>
      </c>
      <c r="V33" s="146"/>
      <c r="W33" s="145"/>
    </row>
    <row r="34" spans="1:23" s="23" customFormat="1" ht="30" customHeight="1" x14ac:dyDescent="0.4">
      <c r="A34" s="176">
        <f t="shared" si="0"/>
        <v>21</v>
      </c>
      <c r="B34" s="174" t="str">
        <f>IF($D$6=Assumptions_GEN!$B$101,"",'V Form B-RW'!B34)</f>
        <v>EGSC.18.21.RW.AGRN08</v>
      </c>
      <c r="C34" s="174" t="str">
        <f>IF($D$6=Assumptions_GEN!$B$101,"",'V Form B-RW'!G34)</f>
        <v>&lt;select asset type or input text&gt;</v>
      </c>
      <c r="D34" s="174" t="str">
        <f>IF($D$6=Assumptions_GEN!$B$101,"",IF(ISBLANK('V Form B-RW'!H34),"",'V Form B-RW'!H34))</f>
        <v/>
      </c>
      <c r="E34" s="174" t="str">
        <f>IF($D$6=Assumptions_GEN!$B$101,"",IF(ISBLANK('V Form B-RW'!I34),"",'V Form B-RW'!I34))</f>
        <v/>
      </c>
      <c r="F34" s="174" t="str">
        <f>IF($D$6=Assumptions_GEN!$B$101,"",IF(ISBLANK('V Form B-RW'!J34),"",'V Form B-RW'!J34))</f>
        <v/>
      </c>
      <c r="G34" s="174" t="str">
        <f>IF($D$6=Assumptions_GEN!$B$101,"",IF(ISBLANK('V Form B-RW'!K34),"",'V Form B-RW'!K34))</f>
        <v/>
      </c>
      <c r="H34" s="174" t="str">
        <f>IF($D$6=Assumptions_GEN!$B$101,"",IF(ISBLANK('V Form B-RW'!L34),"",'V Form B-RW'!L34))</f>
        <v/>
      </c>
      <c r="I34" s="174" t="str">
        <f>IF($D$6=Assumptions_GEN!$B$101,"",IF(ISBLANK('V Form B-RW'!M34),"",'V Form B-RW'!M34))</f>
        <v/>
      </c>
      <c r="J34" s="174" t="str">
        <f>IF($D$6=Assumptions_GEN!$B$101,"",IF(ISBLANK('V Form B-RW'!N34),"",'V Form B-RW'!N34))</f>
        <v/>
      </c>
      <c r="K34" s="174" t="str">
        <f>IF($D$6=Assumptions_GEN!$B$101,"",IF(ISBLANK('V Form B-RW'!O34),"",'V Form B-RW'!O34))</f>
        <v/>
      </c>
      <c r="L34" s="174" t="str">
        <f>IF($D$6=Assumptions_GEN!$B$101,"",IF(ISBLANK('V Form B-RW'!P34),"",'V Form B-RW'!P34))</f>
        <v/>
      </c>
      <c r="M34" s="174" t="str">
        <f>IF($D$6=Assumptions_GEN!$B$101,"",IF(ISBLANK('V Form B-RW'!Q34),"",'V Form B-RW'!Q34))</f>
        <v/>
      </c>
      <c r="N34" s="174" t="str">
        <f>IF($D$6=Assumptions_GEN!$B$101,"",IF(ISBLANK('V Form B-RW'!R34),"",'V Form B-RW'!R34))</f>
        <v/>
      </c>
      <c r="O34" s="174" t="str">
        <f>IF($D$6=Assumptions_GEN!$B$101,"",IF(ISBLANK('V Form B-RW'!S34),"",'V Form B-RW'!S34))</f>
        <v/>
      </c>
      <c r="P34" s="175" t="str">
        <f>IF($D$6=Assumptions_GEN!$B$101,"",IF(ISBLANK('V Form B-RW'!T34),"",'V Form B-RW'!T34))</f>
        <v>&lt;select treatment ID or input text&gt;</v>
      </c>
      <c r="Q34" s="174" t="str">
        <f>IF($D$6=Assumptions_GEN!$B$101,"",IF(ISBLANK('V Form B-RW'!U34),"",'V Form B-RW'!U34))</f>
        <v/>
      </c>
      <c r="R34" s="174" t="str">
        <f>IF($D$6=Assumptions_GEN!$B$101,"",IF(ISBLANK('V Form B-RW'!V34),"",'V Form B-RW'!V34))</f>
        <v/>
      </c>
      <c r="S34" s="142"/>
      <c r="T34" s="172">
        <f>IF($D$6=Assumptions_GEN!$B$101,"",IF(B34='V Form B-RW'!B34,('V Form B-RW'!AB34),"check inputs"))</f>
        <v>0</v>
      </c>
      <c r="U34" s="173">
        <f>IF($D$6=Assumptions_GEN!$B$101,"",T34-S34)</f>
        <v>0</v>
      </c>
      <c r="V34" s="146"/>
      <c r="W34" s="145"/>
    </row>
    <row r="35" spans="1:23" s="23" customFormat="1" ht="30" customHeight="1" x14ac:dyDescent="0.4">
      <c r="A35" s="176">
        <f t="shared" si="0"/>
        <v>22</v>
      </c>
      <c r="B35" s="174" t="str">
        <f>IF($D$6=Assumptions_GEN!$B$101,"",'V Form B-RW'!B35)</f>
        <v>EGSC.18.22.RW.AGRN08</v>
      </c>
      <c r="C35" s="174" t="str">
        <f>IF($D$6=Assumptions_GEN!$B$101,"",'V Form B-RW'!G35)</f>
        <v>&lt;select asset type or input text&gt;</v>
      </c>
      <c r="D35" s="174" t="str">
        <f>IF($D$6=Assumptions_GEN!$B$101,"",IF(ISBLANK('V Form B-RW'!H35),"",'V Form B-RW'!H35))</f>
        <v/>
      </c>
      <c r="E35" s="174" t="str">
        <f>IF($D$6=Assumptions_GEN!$B$101,"",IF(ISBLANK('V Form B-RW'!I35),"",'V Form B-RW'!I35))</f>
        <v/>
      </c>
      <c r="F35" s="174" t="str">
        <f>IF($D$6=Assumptions_GEN!$B$101,"",IF(ISBLANK('V Form B-RW'!J35),"",'V Form B-RW'!J35))</f>
        <v/>
      </c>
      <c r="G35" s="174" t="str">
        <f>IF($D$6=Assumptions_GEN!$B$101,"",IF(ISBLANK('V Form B-RW'!K35),"",'V Form B-RW'!K35))</f>
        <v/>
      </c>
      <c r="H35" s="174" t="str">
        <f>IF($D$6=Assumptions_GEN!$B$101,"",IF(ISBLANK('V Form B-RW'!L35),"",'V Form B-RW'!L35))</f>
        <v/>
      </c>
      <c r="I35" s="174" t="str">
        <f>IF($D$6=Assumptions_GEN!$B$101,"",IF(ISBLANK('V Form B-RW'!M35),"",'V Form B-RW'!M35))</f>
        <v/>
      </c>
      <c r="J35" s="174" t="str">
        <f>IF($D$6=Assumptions_GEN!$B$101,"",IF(ISBLANK('V Form B-RW'!N35),"",'V Form B-RW'!N35))</f>
        <v/>
      </c>
      <c r="K35" s="174" t="str">
        <f>IF($D$6=Assumptions_GEN!$B$101,"",IF(ISBLANK('V Form B-RW'!O35),"",'V Form B-RW'!O35))</f>
        <v/>
      </c>
      <c r="L35" s="174" t="str">
        <f>IF($D$6=Assumptions_GEN!$B$101,"",IF(ISBLANK('V Form B-RW'!P35),"",'V Form B-RW'!P35))</f>
        <v/>
      </c>
      <c r="M35" s="174" t="str">
        <f>IF($D$6=Assumptions_GEN!$B$101,"",IF(ISBLANK('V Form B-RW'!Q35),"",'V Form B-RW'!Q35))</f>
        <v/>
      </c>
      <c r="N35" s="174" t="str">
        <f>IF($D$6=Assumptions_GEN!$B$101,"",IF(ISBLANK('V Form B-RW'!R35),"",'V Form B-RW'!R35))</f>
        <v/>
      </c>
      <c r="O35" s="174" t="str">
        <f>IF($D$6=Assumptions_GEN!$B$101,"",IF(ISBLANK('V Form B-RW'!S35),"",'V Form B-RW'!S35))</f>
        <v/>
      </c>
      <c r="P35" s="175" t="str">
        <f>IF($D$6=Assumptions_GEN!$B$101,"",IF(ISBLANK('V Form B-RW'!T35),"",'V Form B-RW'!T35))</f>
        <v>&lt;select treatment ID or input text&gt;</v>
      </c>
      <c r="Q35" s="174" t="str">
        <f>IF($D$6=Assumptions_GEN!$B$101,"",IF(ISBLANK('V Form B-RW'!U35),"",'V Form B-RW'!U35))</f>
        <v/>
      </c>
      <c r="R35" s="174" t="str">
        <f>IF($D$6=Assumptions_GEN!$B$101,"",IF(ISBLANK('V Form B-RW'!V35),"",'V Form B-RW'!V35))</f>
        <v/>
      </c>
      <c r="S35" s="142"/>
      <c r="T35" s="172">
        <f>IF($D$6=Assumptions_GEN!$B$101,"",IF(B35='V Form B-RW'!B35,('V Form B-RW'!AB35),"check inputs"))</f>
        <v>0</v>
      </c>
      <c r="U35" s="173">
        <f>IF($D$6=Assumptions_GEN!$B$101,"",T35-S35)</f>
        <v>0</v>
      </c>
      <c r="V35" s="146"/>
      <c r="W35" s="145"/>
    </row>
    <row r="36" spans="1:23" s="23" customFormat="1" ht="30" customHeight="1" x14ac:dyDescent="0.4">
      <c r="A36" s="176">
        <f t="shared" si="0"/>
        <v>23</v>
      </c>
      <c r="B36" s="174" t="str">
        <f>IF($D$6=Assumptions_GEN!$B$101,"",'V Form B-RW'!B36)</f>
        <v>EGSC.18.23.RW.AGRN08</v>
      </c>
      <c r="C36" s="174" t="str">
        <f>IF($D$6=Assumptions_GEN!$B$101,"",'V Form B-RW'!G36)</f>
        <v>&lt;select asset type or input text&gt;</v>
      </c>
      <c r="D36" s="174" t="str">
        <f>IF($D$6=Assumptions_GEN!$B$101,"",IF(ISBLANK('V Form B-RW'!H36),"",'V Form B-RW'!H36))</f>
        <v/>
      </c>
      <c r="E36" s="174" t="str">
        <f>IF($D$6=Assumptions_GEN!$B$101,"",IF(ISBLANK('V Form B-RW'!I36),"",'V Form B-RW'!I36))</f>
        <v/>
      </c>
      <c r="F36" s="174" t="str">
        <f>IF($D$6=Assumptions_GEN!$B$101,"",IF(ISBLANK('V Form B-RW'!J36),"",'V Form B-RW'!J36))</f>
        <v/>
      </c>
      <c r="G36" s="174" t="str">
        <f>IF($D$6=Assumptions_GEN!$B$101,"",IF(ISBLANK('V Form B-RW'!K36),"",'V Form B-RW'!K36))</f>
        <v/>
      </c>
      <c r="H36" s="174" t="str">
        <f>IF($D$6=Assumptions_GEN!$B$101,"",IF(ISBLANK('V Form B-RW'!L36),"",'V Form B-RW'!L36))</f>
        <v/>
      </c>
      <c r="I36" s="174" t="str">
        <f>IF($D$6=Assumptions_GEN!$B$101,"",IF(ISBLANK('V Form B-RW'!M36),"",'V Form B-RW'!M36))</f>
        <v/>
      </c>
      <c r="J36" s="174" t="str">
        <f>IF($D$6=Assumptions_GEN!$B$101,"",IF(ISBLANK('V Form B-RW'!N36),"",'V Form B-RW'!N36))</f>
        <v/>
      </c>
      <c r="K36" s="174" t="str">
        <f>IF($D$6=Assumptions_GEN!$B$101,"",IF(ISBLANK('V Form B-RW'!O36),"",'V Form B-RW'!O36))</f>
        <v/>
      </c>
      <c r="L36" s="174" t="str">
        <f>IF($D$6=Assumptions_GEN!$B$101,"",IF(ISBLANK('V Form B-RW'!P36),"",'V Form B-RW'!P36))</f>
        <v/>
      </c>
      <c r="M36" s="174" t="str">
        <f>IF($D$6=Assumptions_GEN!$B$101,"",IF(ISBLANK('V Form B-RW'!Q36),"",'V Form B-RW'!Q36))</f>
        <v/>
      </c>
      <c r="N36" s="174" t="str">
        <f>IF($D$6=Assumptions_GEN!$B$101,"",IF(ISBLANK('V Form B-RW'!R36),"",'V Form B-RW'!R36))</f>
        <v/>
      </c>
      <c r="O36" s="174" t="str">
        <f>IF($D$6=Assumptions_GEN!$B$101,"",IF(ISBLANK('V Form B-RW'!S36),"",'V Form B-RW'!S36))</f>
        <v/>
      </c>
      <c r="P36" s="175" t="str">
        <f>IF($D$6=Assumptions_GEN!$B$101,"",IF(ISBLANK('V Form B-RW'!T36),"",'V Form B-RW'!T36))</f>
        <v>&lt;select treatment ID or input text&gt;</v>
      </c>
      <c r="Q36" s="174" t="str">
        <f>IF($D$6=Assumptions_GEN!$B$101,"",IF(ISBLANK('V Form B-RW'!U36),"",'V Form B-RW'!U36))</f>
        <v/>
      </c>
      <c r="R36" s="174" t="str">
        <f>IF($D$6=Assumptions_GEN!$B$101,"",IF(ISBLANK('V Form B-RW'!V36),"",'V Form B-RW'!V36))</f>
        <v/>
      </c>
      <c r="S36" s="142"/>
      <c r="T36" s="172">
        <f>IF($D$6=Assumptions_GEN!$B$101,"",IF(B36='V Form B-RW'!B36,('V Form B-RW'!AB36),"check inputs"))</f>
        <v>0</v>
      </c>
      <c r="U36" s="173">
        <f>IF($D$6=Assumptions_GEN!$B$101,"",T36-S36)</f>
        <v>0</v>
      </c>
      <c r="V36" s="146"/>
      <c r="W36" s="145"/>
    </row>
    <row r="37" spans="1:23" s="23" customFormat="1" ht="30" customHeight="1" x14ac:dyDescent="0.4">
      <c r="A37" s="176">
        <f t="shared" si="0"/>
        <v>24</v>
      </c>
      <c r="B37" s="174" t="str">
        <f>IF($D$6=Assumptions_GEN!$B$101,"",'V Form B-RW'!B37)</f>
        <v>EGSC.18.24.RW.AGRN08</v>
      </c>
      <c r="C37" s="174" t="str">
        <f>IF($D$6=Assumptions_GEN!$B$101,"",'V Form B-RW'!G37)</f>
        <v>&lt;select asset type or input text&gt;</v>
      </c>
      <c r="D37" s="174" t="str">
        <f>IF($D$6=Assumptions_GEN!$B$101,"",IF(ISBLANK('V Form B-RW'!H37),"",'V Form B-RW'!H37))</f>
        <v/>
      </c>
      <c r="E37" s="174" t="str">
        <f>IF($D$6=Assumptions_GEN!$B$101,"",IF(ISBLANK('V Form B-RW'!I37),"",'V Form B-RW'!I37))</f>
        <v/>
      </c>
      <c r="F37" s="174" t="str">
        <f>IF($D$6=Assumptions_GEN!$B$101,"",IF(ISBLANK('V Form B-RW'!J37),"",'V Form B-RW'!J37))</f>
        <v/>
      </c>
      <c r="G37" s="174" t="str">
        <f>IF($D$6=Assumptions_GEN!$B$101,"",IF(ISBLANK('V Form B-RW'!K37),"",'V Form B-RW'!K37))</f>
        <v/>
      </c>
      <c r="H37" s="174" t="str">
        <f>IF($D$6=Assumptions_GEN!$B$101,"",IF(ISBLANK('V Form B-RW'!L37),"",'V Form B-RW'!L37))</f>
        <v/>
      </c>
      <c r="I37" s="174" t="str">
        <f>IF($D$6=Assumptions_GEN!$B$101,"",IF(ISBLANK('V Form B-RW'!M37),"",'V Form B-RW'!M37))</f>
        <v/>
      </c>
      <c r="J37" s="174" t="str">
        <f>IF($D$6=Assumptions_GEN!$B$101,"",IF(ISBLANK('V Form B-RW'!N37),"",'V Form B-RW'!N37))</f>
        <v/>
      </c>
      <c r="K37" s="174" t="str">
        <f>IF($D$6=Assumptions_GEN!$B$101,"",IF(ISBLANK('V Form B-RW'!O37),"",'V Form B-RW'!O37))</f>
        <v/>
      </c>
      <c r="L37" s="174" t="str">
        <f>IF($D$6=Assumptions_GEN!$B$101,"",IF(ISBLANK('V Form B-RW'!P37),"",'V Form B-RW'!P37))</f>
        <v/>
      </c>
      <c r="M37" s="174" t="str">
        <f>IF($D$6=Assumptions_GEN!$B$101,"",IF(ISBLANK('V Form B-RW'!Q37),"",'V Form B-RW'!Q37))</f>
        <v/>
      </c>
      <c r="N37" s="174" t="str">
        <f>IF($D$6=Assumptions_GEN!$B$101,"",IF(ISBLANK('V Form B-RW'!R37),"",'V Form B-RW'!R37))</f>
        <v/>
      </c>
      <c r="O37" s="174" t="str">
        <f>IF($D$6=Assumptions_GEN!$B$101,"",IF(ISBLANK('V Form B-RW'!S37),"",'V Form B-RW'!S37))</f>
        <v/>
      </c>
      <c r="P37" s="175" t="str">
        <f>IF($D$6=Assumptions_GEN!$B$101,"",IF(ISBLANK('V Form B-RW'!T37),"",'V Form B-RW'!T37))</f>
        <v>&lt;select treatment ID or input text&gt;</v>
      </c>
      <c r="Q37" s="174" t="str">
        <f>IF($D$6=Assumptions_GEN!$B$101,"",IF(ISBLANK('V Form B-RW'!U37),"",'V Form B-RW'!U37))</f>
        <v/>
      </c>
      <c r="R37" s="174" t="str">
        <f>IF($D$6=Assumptions_GEN!$B$101,"",IF(ISBLANK('V Form B-RW'!V37),"",'V Form B-RW'!V37))</f>
        <v/>
      </c>
      <c r="S37" s="142"/>
      <c r="T37" s="172">
        <f>IF($D$6=Assumptions_GEN!$B$101,"",IF(B37='V Form B-RW'!B37,('V Form B-RW'!AB37),"check inputs"))</f>
        <v>0</v>
      </c>
      <c r="U37" s="173">
        <f>IF($D$6=Assumptions_GEN!$B$101,"",T37-S37)</f>
        <v>0</v>
      </c>
      <c r="V37" s="146"/>
      <c r="W37" s="145"/>
    </row>
    <row r="38" spans="1:23" s="23" customFormat="1" ht="30" customHeight="1" x14ac:dyDescent="0.4">
      <c r="A38" s="176">
        <f t="shared" si="0"/>
        <v>25</v>
      </c>
      <c r="B38" s="174" t="str">
        <f>IF($D$6=Assumptions_GEN!$B$101,"",'V Form B-RW'!B38)</f>
        <v>EGSC.18.25.RW.AGRN08</v>
      </c>
      <c r="C38" s="174" t="str">
        <f>IF($D$6=Assumptions_GEN!$B$101,"",'V Form B-RW'!G38)</f>
        <v>&lt;select asset type or input text&gt;</v>
      </c>
      <c r="D38" s="174" t="str">
        <f>IF($D$6=Assumptions_GEN!$B$101,"",IF(ISBLANK('V Form B-RW'!H38),"",'V Form B-RW'!H38))</f>
        <v/>
      </c>
      <c r="E38" s="174" t="str">
        <f>IF($D$6=Assumptions_GEN!$B$101,"",IF(ISBLANK('V Form B-RW'!I38),"",'V Form B-RW'!I38))</f>
        <v/>
      </c>
      <c r="F38" s="174" t="str">
        <f>IF($D$6=Assumptions_GEN!$B$101,"",IF(ISBLANK('V Form B-RW'!J38),"",'V Form B-RW'!J38))</f>
        <v/>
      </c>
      <c r="G38" s="174" t="str">
        <f>IF($D$6=Assumptions_GEN!$B$101,"",IF(ISBLANK('V Form B-RW'!K38),"",'V Form B-RW'!K38))</f>
        <v/>
      </c>
      <c r="H38" s="174" t="str">
        <f>IF($D$6=Assumptions_GEN!$B$101,"",IF(ISBLANK('V Form B-RW'!L38),"",'V Form B-RW'!L38))</f>
        <v/>
      </c>
      <c r="I38" s="174" t="str">
        <f>IF($D$6=Assumptions_GEN!$B$101,"",IF(ISBLANK('V Form B-RW'!M38),"",'V Form B-RW'!M38))</f>
        <v/>
      </c>
      <c r="J38" s="174" t="str">
        <f>IF($D$6=Assumptions_GEN!$B$101,"",IF(ISBLANK('V Form B-RW'!N38),"",'V Form B-RW'!N38))</f>
        <v/>
      </c>
      <c r="K38" s="174" t="str">
        <f>IF($D$6=Assumptions_GEN!$B$101,"",IF(ISBLANK('V Form B-RW'!O38),"",'V Form B-RW'!O38))</f>
        <v/>
      </c>
      <c r="L38" s="174" t="str">
        <f>IF($D$6=Assumptions_GEN!$B$101,"",IF(ISBLANK('V Form B-RW'!P38),"",'V Form B-RW'!P38))</f>
        <v/>
      </c>
      <c r="M38" s="174" t="str">
        <f>IF($D$6=Assumptions_GEN!$B$101,"",IF(ISBLANK('V Form B-RW'!Q38),"",'V Form B-RW'!Q38))</f>
        <v/>
      </c>
      <c r="N38" s="174" t="str">
        <f>IF($D$6=Assumptions_GEN!$B$101,"",IF(ISBLANK('V Form B-RW'!R38),"",'V Form B-RW'!R38))</f>
        <v/>
      </c>
      <c r="O38" s="174" t="str">
        <f>IF($D$6=Assumptions_GEN!$B$101,"",IF(ISBLANK('V Form B-RW'!S38),"",'V Form B-RW'!S38))</f>
        <v/>
      </c>
      <c r="P38" s="175" t="str">
        <f>IF($D$6=Assumptions_GEN!$B$101,"",IF(ISBLANK('V Form B-RW'!T38),"",'V Form B-RW'!T38))</f>
        <v>&lt;select treatment ID or input text&gt;</v>
      </c>
      <c r="Q38" s="174" t="str">
        <f>IF($D$6=Assumptions_GEN!$B$101,"",IF(ISBLANK('V Form B-RW'!U38),"",'V Form B-RW'!U38))</f>
        <v/>
      </c>
      <c r="R38" s="174" t="str">
        <f>IF($D$6=Assumptions_GEN!$B$101,"",IF(ISBLANK('V Form B-RW'!V38),"",'V Form B-RW'!V38))</f>
        <v/>
      </c>
      <c r="S38" s="142"/>
      <c r="T38" s="172">
        <f>IF($D$6=Assumptions_GEN!$B$101,"",IF(B38='V Form B-RW'!B38,('V Form B-RW'!AB38),"check inputs"))</f>
        <v>0</v>
      </c>
      <c r="U38" s="173">
        <f>IF($D$6=Assumptions_GEN!$B$101,"",T38-S38)</f>
        <v>0</v>
      </c>
      <c r="V38" s="146"/>
      <c r="W38" s="145"/>
    </row>
    <row r="39" spans="1:23" s="23" customFormat="1" ht="30" customHeight="1" x14ac:dyDescent="0.4">
      <c r="A39" s="176">
        <f t="shared" si="0"/>
        <v>26</v>
      </c>
      <c r="B39" s="174" t="str">
        <f>IF($D$6=Assumptions_GEN!$B$101,"",'V Form B-RW'!B39)</f>
        <v>EGSC.18.26.RW.AGRN08</v>
      </c>
      <c r="C39" s="174" t="str">
        <f>IF($D$6=Assumptions_GEN!$B$101,"",'V Form B-RW'!G39)</f>
        <v>&lt;select asset type or input text&gt;</v>
      </c>
      <c r="D39" s="174" t="str">
        <f>IF($D$6=Assumptions_GEN!$B$101,"",IF(ISBLANK('V Form B-RW'!H39),"",'V Form B-RW'!H39))</f>
        <v/>
      </c>
      <c r="E39" s="174" t="str">
        <f>IF($D$6=Assumptions_GEN!$B$101,"",IF(ISBLANK('V Form B-RW'!I39),"",'V Form B-RW'!I39))</f>
        <v/>
      </c>
      <c r="F39" s="174" t="str">
        <f>IF($D$6=Assumptions_GEN!$B$101,"",IF(ISBLANK('V Form B-RW'!J39),"",'V Form B-RW'!J39))</f>
        <v/>
      </c>
      <c r="G39" s="174" t="str">
        <f>IF($D$6=Assumptions_GEN!$B$101,"",IF(ISBLANK('V Form B-RW'!K39),"",'V Form B-RW'!K39))</f>
        <v/>
      </c>
      <c r="H39" s="174" t="str">
        <f>IF($D$6=Assumptions_GEN!$B$101,"",IF(ISBLANK('V Form B-RW'!L39),"",'V Form B-RW'!L39))</f>
        <v/>
      </c>
      <c r="I39" s="174" t="str">
        <f>IF($D$6=Assumptions_GEN!$B$101,"",IF(ISBLANK('V Form B-RW'!M39),"",'V Form B-RW'!M39))</f>
        <v/>
      </c>
      <c r="J39" s="174" t="str">
        <f>IF($D$6=Assumptions_GEN!$B$101,"",IF(ISBLANK('V Form B-RW'!N39),"",'V Form B-RW'!N39))</f>
        <v/>
      </c>
      <c r="K39" s="174" t="str">
        <f>IF($D$6=Assumptions_GEN!$B$101,"",IF(ISBLANK('V Form B-RW'!O39),"",'V Form B-RW'!O39))</f>
        <v/>
      </c>
      <c r="L39" s="174" t="str">
        <f>IF($D$6=Assumptions_GEN!$B$101,"",IF(ISBLANK('V Form B-RW'!P39),"",'V Form B-RW'!P39))</f>
        <v/>
      </c>
      <c r="M39" s="174" t="str">
        <f>IF($D$6=Assumptions_GEN!$B$101,"",IF(ISBLANK('V Form B-RW'!Q39),"",'V Form B-RW'!Q39))</f>
        <v/>
      </c>
      <c r="N39" s="174" t="str">
        <f>IF($D$6=Assumptions_GEN!$B$101,"",IF(ISBLANK('V Form B-RW'!R39),"",'V Form B-RW'!R39))</f>
        <v/>
      </c>
      <c r="O39" s="174" t="str">
        <f>IF($D$6=Assumptions_GEN!$B$101,"",IF(ISBLANK('V Form B-RW'!S39),"",'V Form B-RW'!S39))</f>
        <v/>
      </c>
      <c r="P39" s="175" t="str">
        <f>IF($D$6=Assumptions_GEN!$B$101,"",IF(ISBLANK('V Form B-RW'!T39),"",'V Form B-RW'!T39))</f>
        <v>&lt;select treatment ID or input text&gt;</v>
      </c>
      <c r="Q39" s="174" t="str">
        <f>IF($D$6=Assumptions_GEN!$B$101,"",IF(ISBLANK('V Form B-RW'!U39),"",'V Form B-RW'!U39))</f>
        <v/>
      </c>
      <c r="R39" s="174" t="str">
        <f>IF($D$6=Assumptions_GEN!$B$101,"",IF(ISBLANK('V Form B-RW'!V39),"",'V Form B-RW'!V39))</f>
        <v/>
      </c>
      <c r="S39" s="142"/>
      <c r="T39" s="172">
        <f>IF($D$6=Assumptions_GEN!$B$101,"",IF(B39='V Form B-RW'!B39,('V Form B-RW'!AB39),"check inputs"))</f>
        <v>0</v>
      </c>
      <c r="U39" s="173">
        <f>IF($D$6=Assumptions_GEN!$B$101,"",T39-S39)</f>
        <v>0</v>
      </c>
      <c r="V39" s="146"/>
      <c r="W39" s="145"/>
    </row>
    <row r="40" spans="1:23" s="23" customFormat="1" ht="30" customHeight="1" x14ac:dyDescent="0.4">
      <c r="A40" s="176">
        <f t="shared" si="0"/>
        <v>27</v>
      </c>
      <c r="B40" s="174" t="str">
        <f>IF($D$6=Assumptions_GEN!$B$101,"",'V Form B-RW'!B40)</f>
        <v>EGSC.18.27.RW.AGRN08</v>
      </c>
      <c r="C40" s="174" t="str">
        <f>IF($D$6=Assumptions_GEN!$B$101,"",'V Form B-RW'!G40)</f>
        <v>&lt;select asset type or input text&gt;</v>
      </c>
      <c r="D40" s="174" t="str">
        <f>IF($D$6=Assumptions_GEN!$B$101,"",IF(ISBLANK('V Form B-RW'!H40),"",'V Form B-RW'!H40))</f>
        <v/>
      </c>
      <c r="E40" s="174" t="str">
        <f>IF($D$6=Assumptions_GEN!$B$101,"",IF(ISBLANK('V Form B-RW'!I40),"",'V Form B-RW'!I40))</f>
        <v/>
      </c>
      <c r="F40" s="174" t="str">
        <f>IF($D$6=Assumptions_GEN!$B$101,"",IF(ISBLANK('V Form B-RW'!J40),"",'V Form B-RW'!J40))</f>
        <v/>
      </c>
      <c r="G40" s="174" t="str">
        <f>IF($D$6=Assumptions_GEN!$B$101,"",IF(ISBLANK('V Form B-RW'!K40),"",'V Form B-RW'!K40))</f>
        <v/>
      </c>
      <c r="H40" s="174" t="str">
        <f>IF($D$6=Assumptions_GEN!$B$101,"",IF(ISBLANK('V Form B-RW'!L40),"",'V Form B-RW'!L40))</f>
        <v/>
      </c>
      <c r="I40" s="174" t="str">
        <f>IF($D$6=Assumptions_GEN!$B$101,"",IF(ISBLANK('V Form B-RW'!M40),"",'V Form B-RW'!M40))</f>
        <v/>
      </c>
      <c r="J40" s="174" t="str">
        <f>IF($D$6=Assumptions_GEN!$B$101,"",IF(ISBLANK('V Form B-RW'!N40),"",'V Form B-RW'!N40))</f>
        <v/>
      </c>
      <c r="K40" s="174" t="str">
        <f>IF($D$6=Assumptions_GEN!$B$101,"",IF(ISBLANK('V Form B-RW'!O40),"",'V Form B-RW'!O40))</f>
        <v/>
      </c>
      <c r="L40" s="174" t="str">
        <f>IF($D$6=Assumptions_GEN!$B$101,"",IF(ISBLANK('V Form B-RW'!P40),"",'V Form B-RW'!P40))</f>
        <v/>
      </c>
      <c r="M40" s="174" t="str">
        <f>IF($D$6=Assumptions_GEN!$B$101,"",IF(ISBLANK('V Form B-RW'!Q40),"",'V Form B-RW'!Q40))</f>
        <v/>
      </c>
      <c r="N40" s="174" t="str">
        <f>IF($D$6=Assumptions_GEN!$B$101,"",IF(ISBLANK('V Form B-RW'!R40),"",'V Form B-RW'!R40))</f>
        <v/>
      </c>
      <c r="O40" s="174" t="str">
        <f>IF($D$6=Assumptions_GEN!$B$101,"",IF(ISBLANK('V Form B-RW'!S40),"",'V Form B-RW'!S40))</f>
        <v/>
      </c>
      <c r="P40" s="175" t="str">
        <f>IF($D$6=Assumptions_GEN!$B$101,"",IF(ISBLANK('V Form B-RW'!T40),"",'V Form B-RW'!T40))</f>
        <v>&lt;select treatment ID or input text&gt;</v>
      </c>
      <c r="Q40" s="174" t="str">
        <f>IF($D$6=Assumptions_GEN!$B$101,"",IF(ISBLANK('V Form B-RW'!U40),"",'V Form B-RW'!U40))</f>
        <v/>
      </c>
      <c r="R40" s="174" t="str">
        <f>IF($D$6=Assumptions_GEN!$B$101,"",IF(ISBLANK('V Form B-RW'!V40),"",'V Form B-RW'!V40))</f>
        <v/>
      </c>
      <c r="S40" s="142"/>
      <c r="T40" s="172">
        <f>IF($D$6=Assumptions_GEN!$B$101,"",IF(B40='V Form B-RW'!B40,('V Form B-RW'!AB40),"check inputs"))</f>
        <v>0</v>
      </c>
      <c r="U40" s="173">
        <f>IF($D$6=Assumptions_GEN!$B$101,"",T40-S40)</f>
        <v>0</v>
      </c>
      <c r="V40" s="146"/>
      <c r="W40" s="145"/>
    </row>
    <row r="41" spans="1:23" s="23" customFormat="1" ht="30" customHeight="1" x14ac:dyDescent="0.4">
      <c r="A41" s="176">
        <f t="shared" si="0"/>
        <v>28</v>
      </c>
      <c r="B41" s="174" t="str">
        <f>IF($D$6=Assumptions_GEN!$B$101,"",'V Form B-RW'!B41)</f>
        <v>EGSC.18.28.RW.AGRN08</v>
      </c>
      <c r="C41" s="174" t="str">
        <f>IF($D$6=Assumptions_GEN!$B$101,"",'V Form B-RW'!G41)</f>
        <v>&lt;select asset type or input text&gt;</v>
      </c>
      <c r="D41" s="174" t="str">
        <f>IF($D$6=Assumptions_GEN!$B$101,"",IF(ISBLANK('V Form B-RW'!H41),"",'V Form B-RW'!H41))</f>
        <v/>
      </c>
      <c r="E41" s="174" t="str">
        <f>IF($D$6=Assumptions_GEN!$B$101,"",IF(ISBLANK('V Form B-RW'!I41),"",'V Form B-RW'!I41))</f>
        <v/>
      </c>
      <c r="F41" s="174" t="str">
        <f>IF($D$6=Assumptions_GEN!$B$101,"",IF(ISBLANK('V Form B-RW'!J41),"",'V Form B-RW'!J41))</f>
        <v/>
      </c>
      <c r="G41" s="174" t="str">
        <f>IF($D$6=Assumptions_GEN!$B$101,"",IF(ISBLANK('V Form B-RW'!K41),"",'V Form B-RW'!K41))</f>
        <v/>
      </c>
      <c r="H41" s="174" t="str">
        <f>IF($D$6=Assumptions_GEN!$B$101,"",IF(ISBLANK('V Form B-RW'!L41),"",'V Form B-RW'!L41))</f>
        <v/>
      </c>
      <c r="I41" s="174" t="str">
        <f>IF($D$6=Assumptions_GEN!$B$101,"",IF(ISBLANK('V Form B-RW'!M41),"",'V Form B-RW'!M41))</f>
        <v/>
      </c>
      <c r="J41" s="174" t="str">
        <f>IF($D$6=Assumptions_GEN!$B$101,"",IF(ISBLANK('V Form B-RW'!N41),"",'V Form B-RW'!N41))</f>
        <v/>
      </c>
      <c r="K41" s="174" t="str">
        <f>IF($D$6=Assumptions_GEN!$B$101,"",IF(ISBLANK('V Form B-RW'!O41),"",'V Form B-RW'!O41))</f>
        <v/>
      </c>
      <c r="L41" s="174" t="str">
        <f>IF($D$6=Assumptions_GEN!$B$101,"",IF(ISBLANK('V Form B-RW'!P41),"",'V Form B-RW'!P41))</f>
        <v/>
      </c>
      <c r="M41" s="174" t="str">
        <f>IF($D$6=Assumptions_GEN!$B$101,"",IF(ISBLANK('V Form B-RW'!Q41),"",'V Form B-RW'!Q41))</f>
        <v/>
      </c>
      <c r="N41" s="174" t="str">
        <f>IF($D$6=Assumptions_GEN!$B$101,"",IF(ISBLANK('V Form B-RW'!R41),"",'V Form B-RW'!R41))</f>
        <v/>
      </c>
      <c r="O41" s="174" t="str">
        <f>IF($D$6=Assumptions_GEN!$B$101,"",IF(ISBLANK('V Form B-RW'!S41),"",'V Form B-RW'!S41))</f>
        <v/>
      </c>
      <c r="P41" s="175" t="str">
        <f>IF($D$6=Assumptions_GEN!$B$101,"",IF(ISBLANK('V Form B-RW'!T41),"",'V Form B-RW'!T41))</f>
        <v>&lt;select treatment ID or input text&gt;</v>
      </c>
      <c r="Q41" s="174" t="str">
        <f>IF($D$6=Assumptions_GEN!$B$101,"",IF(ISBLANK('V Form B-RW'!U41),"",'V Form B-RW'!U41))</f>
        <v/>
      </c>
      <c r="R41" s="174" t="str">
        <f>IF($D$6=Assumptions_GEN!$B$101,"",IF(ISBLANK('V Form B-RW'!V41),"",'V Form B-RW'!V41))</f>
        <v/>
      </c>
      <c r="S41" s="142"/>
      <c r="T41" s="172">
        <f>IF($D$6=Assumptions_GEN!$B$101,"",IF(B41='V Form B-RW'!B41,('V Form B-RW'!AB41),"check inputs"))</f>
        <v>0</v>
      </c>
      <c r="U41" s="173">
        <f>IF($D$6=Assumptions_GEN!$B$101,"",T41-S41)</f>
        <v>0</v>
      </c>
      <c r="V41" s="146"/>
      <c r="W41" s="145"/>
    </row>
    <row r="42" spans="1:23" s="23" customFormat="1" ht="30" customHeight="1" x14ac:dyDescent="0.4">
      <c r="A42" s="176">
        <f t="shared" si="0"/>
        <v>29</v>
      </c>
      <c r="B42" s="174" t="str">
        <f>IF($D$6=Assumptions_GEN!$B$101,"",'V Form B-RW'!B42)</f>
        <v>EGSC.18.29.RW.AGRN08</v>
      </c>
      <c r="C42" s="174" t="str">
        <f>IF($D$6=Assumptions_GEN!$B$101,"",'V Form B-RW'!G42)</f>
        <v>&lt;select asset type or input text&gt;</v>
      </c>
      <c r="D42" s="174" t="str">
        <f>IF($D$6=Assumptions_GEN!$B$101,"",IF(ISBLANK('V Form B-RW'!H42),"",'V Form B-RW'!H42))</f>
        <v/>
      </c>
      <c r="E42" s="174" t="str">
        <f>IF($D$6=Assumptions_GEN!$B$101,"",IF(ISBLANK('V Form B-RW'!I42),"",'V Form B-RW'!I42))</f>
        <v/>
      </c>
      <c r="F42" s="174" t="str">
        <f>IF($D$6=Assumptions_GEN!$B$101,"",IF(ISBLANK('V Form B-RW'!J42),"",'V Form B-RW'!J42))</f>
        <v/>
      </c>
      <c r="G42" s="174" t="str">
        <f>IF($D$6=Assumptions_GEN!$B$101,"",IF(ISBLANK('V Form B-RW'!K42),"",'V Form B-RW'!K42))</f>
        <v/>
      </c>
      <c r="H42" s="174" t="str">
        <f>IF($D$6=Assumptions_GEN!$B$101,"",IF(ISBLANK('V Form B-RW'!L42),"",'V Form B-RW'!L42))</f>
        <v/>
      </c>
      <c r="I42" s="174" t="str">
        <f>IF($D$6=Assumptions_GEN!$B$101,"",IF(ISBLANK('V Form B-RW'!M42),"",'V Form B-RW'!M42))</f>
        <v/>
      </c>
      <c r="J42" s="174" t="str">
        <f>IF($D$6=Assumptions_GEN!$B$101,"",IF(ISBLANK('V Form B-RW'!N42),"",'V Form B-RW'!N42))</f>
        <v/>
      </c>
      <c r="K42" s="174" t="str">
        <f>IF($D$6=Assumptions_GEN!$B$101,"",IF(ISBLANK('V Form B-RW'!O42),"",'V Form B-RW'!O42))</f>
        <v/>
      </c>
      <c r="L42" s="174" t="str">
        <f>IF($D$6=Assumptions_GEN!$B$101,"",IF(ISBLANK('V Form B-RW'!P42),"",'V Form B-RW'!P42))</f>
        <v/>
      </c>
      <c r="M42" s="174" t="str">
        <f>IF($D$6=Assumptions_GEN!$B$101,"",IF(ISBLANK('V Form B-RW'!Q42),"",'V Form B-RW'!Q42))</f>
        <v/>
      </c>
      <c r="N42" s="174" t="str">
        <f>IF($D$6=Assumptions_GEN!$B$101,"",IF(ISBLANK('V Form B-RW'!R42),"",'V Form B-RW'!R42))</f>
        <v/>
      </c>
      <c r="O42" s="174" t="str">
        <f>IF($D$6=Assumptions_GEN!$B$101,"",IF(ISBLANK('V Form B-RW'!S42),"",'V Form B-RW'!S42))</f>
        <v/>
      </c>
      <c r="P42" s="175" t="str">
        <f>IF($D$6=Assumptions_GEN!$B$101,"",IF(ISBLANK('V Form B-RW'!T42),"",'V Form B-RW'!T42))</f>
        <v>&lt;select treatment ID or input text&gt;</v>
      </c>
      <c r="Q42" s="174" t="str">
        <f>IF($D$6=Assumptions_GEN!$B$101,"",IF(ISBLANK('V Form B-RW'!U42),"",'V Form B-RW'!U42))</f>
        <v/>
      </c>
      <c r="R42" s="174" t="str">
        <f>IF($D$6=Assumptions_GEN!$B$101,"",IF(ISBLANK('V Form B-RW'!V42),"",'V Form B-RW'!V42))</f>
        <v/>
      </c>
      <c r="S42" s="142"/>
      <c r="T42" s="172">
        <f>IF($D$6=Assumptions_GEN!$B$101,"",IF(B42='V Form B-RW'!B42,('V Form B-RW'!AB42),"check inputs"))</f>
        <v>0</v>
      </c>
      <c r="U42" s="173">
        <f>IF($D$6=Assumptions_GEN!$B$101,"",T42-S42)</f>
        <v>0</v>
      </c>
      <c r="V42" s="146"/>
      <c r="W42" s="145"/>
    </row>
    <row r="43" spans="1:23" s="23" customFormat="1" ht="30" customHeight="1" x14ac:dyDescent="0.4">
      <c r="A43" s="176">
        <f t="shared" si="0"/>
        <v>30</v>
      </c>
      <c r="B43" s="174" t="str">
        <f>IF($D$6=Assumptions_GEN!$B$101,"",'V Form B-RW'!B43)</f>
        <v>EGSC.18.30.RW.AGRN08</v>
      </c>
      <c r="C43" s="174" t="str">
        <f>IF($D$6=Assumptions_GEN!$B$101,"",'V Form B-RW'!G43)</f>
        <v>&lt;select asset type or input text&gt;</v>
      </c>
      <c r="D43" s="174" t="str">
        <f>IF($D$6=Assumptions_GEN!$B$101,"",IF(ISBLANK('V Form B-RW'!H43),"",'V Form B-RW'!H43))</f>
        <v/>
      </c>
      <c r="E43" s="174" t="str">
        <f>IF($D$6=Assumptions_GEN!$B$101,"",IF(ISBLANK('V Form B-RW'!I43),"",'V Form B-RW'!I43))</f>
        <v/>
      </c>
      <c r="F43" s="174" t="str">
        <f>IF($D$6=Assumptions_GEN!$B$101,"",IF(ISBLANK('V Form B-RW'!J43),"",'V Form B-RW'!J43))</f>
        <v/>
      </c>
      <c r="G43" s="174" t="str">
        <f>IF($D$6=Assumptions_GEN!$B$101,"",IF(ISBLANK('V Form B-RW'!K43),"",'V Form B-RW'!K43))</f>
        <v/>
      </c>
      <c r="H43" s="174" t="str">
        <f>IF($D$6=Assumptions_GEN!$B$101,"",IF(ISBLANK('V Form B-RW'!L43),"",'V Form B-RW'!L43))</f>
        <v/>
      </c>
      <c r="I43" s="174" t="str">
        <f>IF($D$6=Assumptions_GEN!$B$101,"",IF(ISBLANK('V Form B-RW'!M43),"",'V Form B-RW'!M43))</f>
        <v/>
      </c>
      <c r="J43" s="174" t="str">
        <f>IF($D$6=Assumptions_GEN!$B$101,"",IF(ISBLANK('V Form B-RW'!N43),"",'V Form B-RW'!N43))</f>
        <v/>
      </c>
      <c r="K43" s="174" t="str">
        <f>IF($D$6=Assumptions_GEN!$B$101,"",IF(ISBLANK('V Form B-RW'!O43),"",'V Form B-RW'!O43))</f>
        <v/>
      </c>
      <c r="L43" s="174" t="str">
        <f>IF($D$6=Assumptions_GEN!$B$101,"",IF(ISBLANK('V Form B-RW'!P43),"",'V Form B-RW'!P43))</f>
        <v/>
      </c>
      <c r="M43" s="174" t="str">
        <f>IF($D$6=Assumptions_GEN!$B$101,"",IF(ISBLANK('V Form B-RW'!Q43),"",'V Form B-RW'!Q43))</f>
        <v/>
      </c>
      <c r="N43" s="174" t="str">
        <f>IF($D$6=Assumptions_GEN!$B$101,"",IF(ISBLANK('V Form B-RW'!R43),"",'V Form B-RW'!R43))</f>
        <v/>
      </c>
      <c r="O43" s="174" t="str">
        <f>IF($D$6=Assumptions_GEN!$B$101,"",IF(ISBLANK('V Form B-RW'!S43),"",'V Form B-RW'!S43))</f>
        <v/>
      </c>
      <c r="P43" s="175" t="str">
        <f>IF($D$6=Assumptions_GEN!$B$101,"",IF(ISBLANK('V Form B-RW'!T43),"",'V Form B-RW'!T43))</f>
        <v>&lt;select treatment ID or input text&gt;</v>
      </c>
      <c r="Q43" s="174" t="str">
        <f>IF($D$6=Assumptions_GEN!$B$101,"",IF(ISBLANK('V Form B-RW'!U43),"",'V Form B-RW'!U43))</f>
        <v/>
      </c>
      <c r="R43" s="174" t="str">
        <f>IF($D$6=Assumptions_GEN!$B$101,"",IF(ISBLANK('V Form B-RW'!V43),"",'V Form B-RW'!V43))</f>
        <v/>
      </c>
      <c r="S43" s="142"/>
      <c r="T43" s="172">
        <f>IF($D$6=Assumptions_GEN!$B$101,"",IF(B43='V Form B-RW'!B43,('V Form B-RW'!AB43),"check inputs"))</f>
        <v>0</v>
      </c>
      <c r="U43" s="173">
        <f>IF($D$6=Assumptions_GEN!$B$101,"",T43-S43)</f>
        <v>0</v>
      </c>
      <c r="V43" s="146"/>
      <c r="W43" s="145"/>
    </row>
    <row r="44" spans="1:23" s="23" customFormat="1" ht="30" customHeight="1" x14ac:dyDescent="0.4">
      <c r="A44" s="176">
        <f t="shared" si="0"/>
        <v>31</v>
      </c>
      <c r="B44" s="174" t="str">
        <f>IF($D$6=Assumptions_GEN!$B$101,"",'V Form B-RW'!B44)</f>
        <v>EGSC.18.31.RW.AGRN08</v>
      </c>
      <c r="C44" s="174" t="str">
        <f>IF($D$6=Assumptions_GEN!$B$101,"",'V Form B-RW'!G44)</f>
        <v>&lt;select asset type or input text&gt;</v>
      </c>
      <c r="D44" s="174" t="str">
        <f>IF($D$6=Assumptions_GEN!$B$101,"",IF(ISBLANK('V Form B-RW'!H44),"",'V Form B-RW'!H44))</f>
        <v/>
      </c>
      <c r="E44" s="174" t="str">
        <f>IF($D$6=Assumptions_GEN!$B$101,"",IF(ISBLANK('V Form B-RW'!I44),"",'V Form B-RW'!I44))</f>
        <v/>
      </c>
      <c r="F44" s="174" t="str">
        <f>IF($D$6=Assumptions_GEN!$B$101,"",IF(ISBLANK('V Form B-RW'!J44),"",'V Form B-RW'!J44))</f>
        <v/>
      </c>
      <c r="G44" s="174" t="str">
        <f>IF($D$6=Assumptions_GEN!$B$101,"",IF(ISBLANK('V Form B-RW'!K44),"",'V Form B-RW'!K44))</f>
        <v/>
      </c>
      <c r="H44" s="174" t="str">
        <f>IF($D$6=Assumptions_GEN!$B$101,"",IF(ISBLANK('V Form B-RW'!L44),"",'V Form B-RW'!L44))</f>
        <v/>
      </c>
      <c r="I44" s="174" t="str">
        <f>IF($D$6=Assumptions_GEN!$B$101,"",IF(ISBLANK('V Form B-RW'!M44),"",'V Form B-RW'!M44))</f>
        <v/>
      </c>
      <c r="J44" s="174" t="str">
        <f>IF($D$6=Assumptions_GEN!$B$101,"",IF(ISBLANK('V Form B-RW'!N44),"",'V Form B-RW'!N44))</f>
        <v/>
      </c>
      <c r="K44" s="174" t="str">
        <f>IF($D$6=Assumptions_GEN!$B$101,"",IF(ISBLANK('V Form B-RW'!O44),"",'V Form B-RW'!O44))</f>
        <v/>
      </c>
      <c r="L44" s="174" t="str">
        <f>IF($D$6=Assumptions_GEN!$B$101,"",IF(ISBLANK('V Form B-RW'!P44),"",'V Form B-RW'!P44))</f>
        <v/>
      </c>
      <c r="M44" s="174" t="str">
        <f>IF($D$6=Assumptions_GEN!$B$101,"",IF(ISBLANK('V Form B-RW'!Q44),"",'V Form B-RW'!Q44))</f>
        <v/>
      </c>
      <c r="N44" s="174" t="str">
        <f>IF($D$6=Assumptions_GEN!$B$101,"",IF(ISBLANK('V Form B-RW'!R44),"",'V Form B-RW'!R44))</f>
        <v/>
      </c>
      <c r="O44" s="174" t="str">
        <f>IF($D$6=Assumptions_GEN!$B$101,"",IF(ISBLANK('V Form B-RW'!S44),"",'V Form B-RW'!S44))</f>
        <v/>
      </c>
      <c r="P44" s="175" t="str">
        <f>IF($D$6=Assumptions_GEN!$B$101,"",IF(ISBLANK('V Form B-RW'!T44),"",'V Form B-RW'!T44))</f>
        <v>&lt;select treatment ID or input text&gt;</v>
      </c>
      <c r="Q44" s="174" t="str">
        <f>IF($D$6=Assumptions_GEN!$B$101,"",IF(ISBLANK('V Form B-RW'!U44),"",'V Form B-RW'!U44))</f>
        <v/>
      </c>
      <c r="R44" s="174" t="str">
        <f>IF($D$6=Assumptions_GEN!$B$101,"",IF(ISBLANK('V Form B-RW'!V44),"",'V Form B-RW'!V44))</f>
        <v/>
      </c>
      <c r="S44" s="142"/>
      <c r="T44" s="172">
        <f>IF($D$6=Assumptions_GEN!$B$101,"",IF(B44='V Form B-RW'!B44,('V Form B-RW'!AB44),"check inputs"))</f>
        <v>0</v>
      </c>
      <c r="U44" s="173">
        <f>IF($D$6=Assumptions_GEN!$B$101,"",T44-S44)</f>
        <v>0</v>
      </c>
      <c r="V44" s="146"/>
      <c r="W44" s="145"/>
    </row>
    <row r="45" spans="1:23" s="23" customFormat="1" ht="30" customHeight="1" x14ac:dyDescent="0.4">
      <c r="A45" s="176">
        <f t="shared" si="0"/>
        <v>32</v>
      </c>
      <c r="B45" s="174" t="str">
        <f>IF($D$6=Assumptions_GEN!$B$101,"",'V Form B-RW'!B45)</f>
        <v>EGSC.18.32.RW.AGRN08</v>
      </c>
      <c r="C45" s="174" t="str">
        <f>IF($D$6=Assumptions_GEN!$B$101,"",'V Form B-RW'!G45)</f>
        <v>&lt;select asset type or input text&gt;</v>
      </c>
      <c r="D45" s="174" t="str">
        <f>IF($D$6=Assumptions_GEN!$B$101,"",IF(ISBLANK('V Form B-RW'!H45),"",'V Form B-RW'!H45))</f>
        <v/>
      </c>
      <c r="E45" s="174" t="str">
        <f>IF($D$6=Assumptions_GEN!$B$101,"",IF(ISBLANK('V Form B-RW'!I45),"",'V Form B-RW'!I45))</f>
        <v/>
      </c>
      <c r="F45" s="174" t="str">
        <f>IF($D$6=Assumptions_GEN!$B$101,"",IF(ISBLANK('V Form B-RW'!J45),"",'V Form B-RW'!J45))</f>
        <v/>
      </c>
      <c r="G45" s="174" t="str">
        <f>IF($D$6=Assumptions_GEN!$B$101,"",IF(ISBLANK('V Form B-RW'!K45),"",'V Form B-RW'!K45))</f>
        <v/>
      </c>
      <c r="H45" s="174" t="str">
        <f>IF($D$6=Assumptions_GEN!$B$101,"",IF(ISBLANK('V Form B-RW'!L45),"",'V Form B-RW'!L45))</f>
        <v/>
      </c>
      <c r="I45" s="174" t="str">
        <f>IF($D$6=Assumptions_GEN!$B$101,"",IF(ISBLANK('V Form B-RW'!M45),"",'V Form B-RW'!M45))</f>
        <v/>
      </c>
      <c r="J45" s="174" t="str">
        <f>IF($D$6=Assumptions_GEN!$B$101,"",IF(ISBLANK('V Form B-RW'!N45),"",'V Form B-RW'!N45))</f>
        <v/>
      </c>
      <c r="K45" s="174" t="str">
        <f>IF($D$6=Assumptions_GEN!$B$101,"",IF(ISBLANK('V Form B-RW'!O45),"",'V Form B-RW'!O45))</f>
        <v/>
      </c>
      <c r="L45" s="174" t="str">
        <f>IF($D$6=Assumptions_GEN!$B$101,"",IF(ISBLANK('V Form B-RW'!P45),"",'V Form B-RW'!P45))</f>
        <v/>
      </c>
      <c r="M45" s="174" t="str">
        <f>IF($D$6=Assumptions_GEN!$B$101,"",IF(ISBLANK('V Form B-RW'!Q45),"",'V Form B-RW'!Q45))</f>
        <v/>
      </c>
      <c r="N45" s="174" t="str">
        <f>IF($D$6=Assumptions_GEN!$B$101,"",IF(ISBLANK('V Form B-RW'!R45),"",'V Form B-RW'!R45))</f>
        <v/>
      </c>
      <c r="O45" s="174" t="str">
        <f>IF($D$6=Assumptions_GEN!$B$101,"",IF(ISBLANK('V Form B-RW'!S45),"",'V Form B-RW'!S45))</f>
        <v/>
      </c>
      <c r="P45" s="175" t="str">
        <f>IF($D$6=Assumptions_GEN!$B$101,"",IF(ISBLANK('V Form B-RW'!T45),"",'V Form B-RW'!T45))</f>
        <v>&lt;select treatment ID or input text&gt;</v>
      </c>
      <c r="Q45" s="174" t="str">
        <f>IF($D$6=Assumptions_GEN!$B$101,"",IF(ISBLANK('V Form B-RW'!U45),"",'V Form B-RW'!U45))</f>
        <v/>
      </c>
      <c r="R45" s="174" t="str">
        <f>IF($D$6=Assumptions_GEN!$B$101,"",IF(ISBLANK('V Form B-RW'!V45),"",'V Form B-RW'!V45))</f>
        <v/>
      </c>
      <c r="S45" s="142"/>
      <c r="T45" s="172">
        <f>IF($D$6=Assumptions_GEN!$B$101,"",IF(B45='V Form B-RW'!B45,('V Form B-RW'!AB45),"check inputs"))</f>
        <v>0</v>
      </c>
      <c r="U45" s="173">
        <f>IF($D$6=Assumptions_GEN!$B$101,"",T45-S45)</f>
        <v>0</v>
      </c>
      <c r="V45" s="146"/>
      <c r="W45" s="145"/>
    </row>
    <row r="46" spans="1:23" s="23" customFormat="1" ht="30" customHeight="1" x14ac:dyDescent="0.4">
      <c r="A46" s="176">
        <f t="shared" si="0"/>
        <v>33</v>
      </c>
      <c r="B46" s="174" t="str">
        <f>IF($D$6=Assumptions_GEN!$B$101,"",'V Form B-RW'!B46)</f>
        <v>EGSC.18.33.RW.AGRN08</v>
      </c>
      <c r="C46" s="174" t="str">
        <f>IF($D$6=Assumptions_GEN!$B$101,"",'V Form B-RW'!G46)</f>
        <v>&lt;select asset type or input text&gt;</v>
      </c>
      <c r="D46" s="174" t="str">
        <f>IF($D$6=Assumptions_GEN!$B$101,"",IF(ISBLANK('V Form B-RW'!H46),"",'V Form B-RW'!H46))</f>
        <v/>
      </c>
      <c r="E46" s="174" t="str">
        <f>IF($D$6=Assumptions_GEN!$B$101,"",IF(ISBLANK('V Form B-RW'!I46),"",'V Form B-RW'!I46))</f>
        <v/>
      </c>
      <c r="F46" s="174" t="str">
        <f>IF($D$6=Assumptions_GEN!$B$101,"",IF(ISBLANK('V Form B-RW'!J46),"",'V Form B-RW'!J46))</f>
        <v/>
      </c>
      <c r="G46" s="174" t="str">
        <f>IF($D$6=Assumptions_GEN!$B$101,"",IF(ISBLANK('V Form B-RW'!K46),"",'V Form B-RW'!K46))</f>
        <v/>
      </c>
      <c r="H46" s="174" t="str">
        <f>IF($D$6=Assumptions_GEN!$B$101,"",IF(ISBLANK('V Form B-RW'!L46),"",'V Form B-RW'!L46))</f>
        <v/>
      </c>
      <c r="I46" s="174" t="str">
        <f>IF($D$6=Assumptions_GEN!$B$101,"",IF(ISBLANK('V Form B-RW'!M46),"",'V Form B-RW'!M46))</f>
        <v/>
      </c>
      <c r="J46" s="174" t="str">
        <f>IF($D$6=Assumptions_GEN!$B$101,"",IF(ISBLANK('V Form B-RW'!N46),"",'V Form B-RW'!N46))</f>
        <v/>
      </c>
      <c r="K46" s="174" t="str">
        <f>IF($D$6=Assumptions_GEN!$B$101,"",IF(ISBLANK('V Form B-RW'!O46),"",'V Form B-RW'!O46))</f>
        <v/>
      </c>
      <c r="L46" s="174" t="str">
        <f>IF($D$6=Assumptions_GEN!$B$101,"",IF(ISBLANK('V Form B-RW'!P46),"",'V Form B-RW'!P46))</f>
        <v/>
      </c>
      <c r="M46" s="174" t="str">
        <f>IF($D$6=Assumptions_GEN!$B$101,"",IF(ISBLANK('V Form B-RW'!Q46),"",'V Form B-RW'!Q46))</f>
        <v/>
      </c>
      <c r="N46" s="174" t="str">
        <f>IF($D$6=Assumptions_GEN!$B$101,"",IF(ISBLANK('V Form B-RW'!R46),"",'V Form B-RW'!R46))</f>
        <v/>
      </c>
      <c r="O46" s="174" t="str">
        <f>IF($D$6=Assumptions_GEN!$B$101,"",IF(ISBLANK('V Form B-RW'!S46),"",'V Form B-RW'!S46))</f>
        <v/>
      </c>
      <c r="P46" s="175" t="str">
        <f>IF($D$6=Assumptions_GEN!$B$101,"",IF(ISBLANK('V Form B-RW'!T46),"",'V Form B-RW'!T46))</f>
        <v>&lt;select treatment ID or input text&gt;</v>
      </c>
      <c r="Q46" s="174" t="str">
        <f>IF($D$6=Assumptions_GEN!$B$101,"",IF(ISBLANK('V Form B-RW'!U46),"",'V Form B-RW'!U46))</f>
        <v/>
      </c>
      <c r="R46" s="174" t="str">
        <f>IF($D$6=Assumptions_GEN!$B$101,"",IF(ISBLANK('V Form B-RW'!V46),"",'V Form B-RW'!V46))</f>
        <v/>
      </c>
      <c r="S46" s="142"/>
      <c r="T46" s="172">
        <f>IF($D$6=Assumptions_GEN!$B$101,"",IF(B46='V Form B-RW'!B46,('V Form B-RW'!AB46),"check inputs"))</f>
        <v>0</v>
      </c>
      <c r="U46" s="173">
        <f>IF($D$6=Assumptions_GEN!$B$101,"",T46-S46)</f>
        <v>0</v>
      </c>
      <c r="V46" s="146"/>
      <c r="W46" s="145"/>
    </row>
    <row r="47" spans="1:23" s="23" customFormat="1" ht="30" customHeight="1" x14ac:dyDescent="0.4">
      <c r="A47" s="176">
        <f t="shared" si="0"/>
        <v>34</v>
      </c>
      <c r="B47" s="174" t="str">
        <f>IF($D$6=Assumptions_GEN!$B$101,"",'V Form B-RW'!B47)</f>
        <v>EGSC.18.34.RW.AGRN08</v>
      </c>
      <c r="C47" s="174" t="str">
        <f>IF($D$6=Assumptions_GEN!$B$101,"",'V Form B-RW'!G47)</f>
        <v>&lt;select asset type or input text&gt;</v>
      </c>
      <c r="D47" s="174" t="str">
        <f>IF($D$6=Assumptions_GEN!$B$101,"",IF(ISBLANK('V Form B-RW'!H47),"",'V Form B-RW'!H47))</f>
        <v/>
      </c>
      <c r="E47" s="174" t="str">
        <f>IF($D$6=Assumptions_GEN!$B$101,"",IF(ISBLANK('V Form B-RW'!I47),"",'V Form B-RW'!I47))</f>
        <v/>
      </c>
      <c r="F47" s="174" t="str">
        <f>IF($D$6=Assumptions_GEN!$B$101,"",IF(ISBLANK('V Form B-RW'!J47),"",'V Form B-RW'!J47))</f>
        <v/>
      </c>
      <c r="G47" s="174" t="str">
        <f>IF($D$6=Assumptions_GEN!$B$101,"",IF(ISBLANK('V Form B-RW'!K47),"",'V Form B-RW'!K47))</f>
        <v/>
      </c>
      <c r="H47" s="174" t="str">
        <f>IF($D$6=Assumptions_GEN!$B$101,"",IF(ISBLANK('V Form B-RW'!L47),"",'V Form B-RW'!L47))</f>
        <v/>
      </c>
      <c r="I47" s="174" t="str">
        <f>IF($D$6=Assumptions_GEN!$B$101,"",IF(ISBLANK('V Form B-RW'!M47),"",'V Form B-RW'!M47))</f>
        <v/>
      </c>
      <c r="J47" s="174" t="str">
        <f>IF($D$6=Assumptions_GEN!$B$101,"",IF(ISBLANK('V Form B-RW'!N47),"",'V Form B-RW'!N47))</f>
        <v/>
      </c>
      <c r="K47" s="174" t="str">
        <f>IF($D$6=Assumptions_GEN!$B$101,"",IF(ISBLANK('V Form B-RW'!O47),"",'V Form B-RW'!O47))</f>
        <v/>
      </c>
      <c r="L47" s="174" t="str">
        <f>IF($D$6=Assumptions_GEN!$B$101,"",IF(ISBLANK('V Form B-RW'!P47),"",'V Form B-RW'!P47))</f>
        <v/>
      </c>
      <c r="M47" s="174" t="str">
        <f>IF($D$6=Assumptions_GEN!$B$101,"",IF(ISBLANK('V Form B-RW'!Q47),"",'V Form B-RW'!Q47))</f>
        <v/>
      </c>
      <c r="N47" s="174" t="str">
        <f>IF($D$6=Assumptions_GEN!$B$101,"",IF(ISBLANK('V Form B-RW'!R47),"",'V Form B-RW'!R47))</f>
        <v/>
      </c>
      <c r="O47" s="174" t="str">
        <f>IF($D$6=Assumptions_GEN!$B$101,"",IF(ISBLANK('V Form B-RW'!S47),"",'V Form B-RW'!S47))</f>
        <v/>
      </c>
      <c r="P47" s="175" t="str">
        <f>IF($D$6=Assumptions_GEN!$B$101,"",IF(ISBLANK('V Form B-RW'!T47),"",'V Form B-RW'!T47))</f>
        <v>&lt;select treatment ID or input text&gt;</v>
      </c>
      <c r="Q47" s="174" t="str">
        <f>IF($D$6=Assumptions_GEN!$B$101,"",IF(ISBLANK('V Form B-RW'!U47),"",'V Form B-RW'!U47))</f>
        <v/>
      </c>
      <c r="R47" s="174" t="str">
        <f>IF($D$6=Assumptions_GEN!$B$101,"",IF(ISBLANK('V Form B-RW'!V47),"",'V Form B-RW'!V47))</f>
        <v/>
      </c>
      <c r="S47" s="142"/>
      <c r="T47" s="172">
        <f>IF($D$6=Assumptions_GEN!$B$101,"",IF(B47='V Form B-RW'!B47,('V Form B-RW'!AB47),"check inputs"))</f>
        <v>0</v>
      </c>
      <c r="U47" s="173">
        <f>IF($D$6=Assumptions_GEN!$B$101,"",T47-S47)</f>
        <v>0</v>
      </c>
      <c r="V47" s="146"/>
      <c r="W47" s="145"/>
    </row>
    <row r="48" spans="1:23" s="23" customFormat="1" ht="30" customHeight="1" x14ac:dyDescent="0.4">
      <c r="A48" s="176">
        <f t="shared" si="0"/>
        <v>35</v>
      </c>
      <c r="B48" s="174" t="str">
        <f>IF($D$6=Assumptions_GEN!$B$101,"",'V Form B-RW'!B48)</f>
        <v>EGSC.18.35.RW.AGRN08</v>
      </c>
      <c r="C48" s="174" t="str">
        <f>IF($D$6=Assumptions_GEN!$B$101,"",'V Form B-RW'!G48)</f>
        <v>&lt;select asset type or input text&gt;</v>
      </c>
      <c r="D48" s="174" t="str">
        <f>IF($D$6=Assumptions_GEN!$B$101,"",IF(ISBLANK('V Form B-RW'!H48),"",'V Form B-RW'!H48))</f>
        <v/>
      </c>
      <c r="E48" s="174" t="str">
        <f>IF($D$6=Assumptions_GEN!$B$101,"",IF(ISBLANK('V Form B-RW'!I48),"",'V Form B-RW'!I48))</f>
        <v/>
      </c>
      <c r="F48" s="174" t="str">
        <f>IF($D$6=Assumptions_GEN!$B$101,"",IF(ISBLANK('V Form B-RW'!J48),"",'V Form B-RW'!J48))</f>
        <v/>
      </c>
      <c r="G48" s="174" t="str">
        <f>IF($D$6=Assumptions_GEN!$B$101,"",IF(ISBLANK('V Form B-RW'!K48),"",'V Form B-RW'!K48))</f>
        <v/>
      </c>
      <c r="H48" s="174" t="str">
        <f>IF($D$6=Assumptions_GEN!$B$101,"",IF(ISBLANK('V Form B-RW'!L48),"",'V Form B-RW'!L48))</f>
        <v/>
      </c>
      <c r="I48" s="174" t="str">
        <f>IF($D$6=Assumptions_GEN!$B$101,"",IF(ISBLANK('V Form B-RW'!M48),"",'V Form B-RW'!M48))</f>
        <v/>
      </c>
      <c r="J48" s="174" t="str">
        <f>IF($D$6=Assumptions_GEN!$B$101,"",IF(ISBLANK('V Form B-RW'!N48),"",'V Form B-RW'!N48))</f>
        <v/>
      </c>
      <c r="K48" s="174" t="str">
        <f>IF($D$6=Assumptions_GEN!$B$101,"",IF(ISBLANK('V Form B-RW'!O48),"",'V Form B-RW'!O48))</f>
        <v/>
      </c>
      <c r="L48" s="174" t="str">
        <f>IF($D$6=Assumptions_GEN!$B$101,"",IF(ISBLANK('V Form B-RW'!P48),"",'V Form B-RW'!P48))</f>
        <v/>
      </c>
      <c r="M48" s="174" t="str">
        <f>IF($D$6=Assumptions_GEN!$B$101,"",IF(ISBLANK('V Form B-RW'!Q48),"",'V Form B-RW'!Q48))</f>
        <v/>
      </c>
      <c r="N48" s="174" t="str">
        <f>IF($D$6=Assumptions_GEN!$B$101,"",IF(ISBLANK('V Form B-RW'!R48),"",'V Form B-RW'!R48))</f>
        <v/>
      </c>
      <c r="O48" s="174" t="str">
        <f>IF($D$6=Assumptions_GEN!$B$101,"",IF(ISBLANK('V Form B-RW'!S48),"",'V Form B-RW'!S48))</f>
        <v/>
      </c>
      <c r="P48" s="175" t="str">
        <f>IF($D$6=Assumptions_GEN!$B$101,"",IF(ISBLANK('V Form B-RW'!T48),"",'V Form B-RW'!T48))</f>
        <v>&lt;select treatment ID or input text&gt;</v>
      </c>
      <c r="Q48" s="174" t="str">
        <f>IF($D$6=Assumptions_GEN!$B$101,"",IF(ISBLANK('V Form B-RW'!U48),"",'V Form B-RW'!U48))</f>
        <v/>
      </c>
      <c r="R48" s="174" t="str">
        <f>IF($D$6=Assumptions_GEN!$B$101,"",IF(ISBLANK('V Form B-RW'!V48),"",'V Form B-RW'!V48))</f>
        <v/>
      </c>
      <c r="S48" s="142"/>
      <c r="T48" s="172">
        <f>IF($D$6=Assumptions_GEN!$B$101,"",IF(B48='V Form B-RW'!B48,('V Form B-RW'!AB48),"check inputs"))</f>
        <v>0</v>
      </c>
      <c r="U48" s="173">
        <f>IF($D$6=Assumptions_GEN!$B$101,"",T48-S48)</f>
        <v>0</v>
      </c>
      <c r="V48" s="146"/>
      <c r="W48" s="145"/>
    </row>
    <row r="49" spans="1:25" s="23" customFormat="1" ht="30" customHeight="1" x14ac:dyDescent="0.4">
      <c r="A49" s="176">
        <f t="shared" si="0"/>
        <v>36</v>
      </c>
      <c r="B49" s="174" t="str">
        <f>IF($D$6=Assumptions_GEN!$B$101,"",'V Form B-RW'!B49)</f>
        <v>EGSC.18.36.RW.AGRN08</v>
      </c>
      <c r="C49" s="174" t="str">
        <f>IF($D$6=Assumptions_GEN!$B$101,"",'V Form B-RW'!G49)</f>
        <v>&lt;select asset type or input text&gt;</v>
      </c>
      <c r="D49" s="174" t="str">
        <f>IF($D$6=Assumptions_GEN!$B$101,"",IF(ISBLANK('V Form B-RW'!H49),"",'V Form B-RW'!H49))</f>
        <v/>
      </c>
      <c r="E49" s="174" t="str">
        <f>IF($D$6=Assumptions_GEN!$B$101,"",IF(ISBLANK('V Form B-RW'!I49),"",'V Form B-RW'!I49))</f>
        <v/>
      </c>
      <c r="F49" s="174" t="str">
        <f>IF($D$6=Assumptions_GEN!$B$101,"",IF(ISBLANK('V Form B-RW'!J49),"",'V Form B-RW'!J49))</f>
        <v/>
      </c>
      <c r="G49" s="174" t="str">
        <f>IF($D$6=Assumptions_GEN!$B$101,"",IF(ISBLANK('V Form B-RW'!K49),"",'V Form B-RW'!K49))</f>
        <v/>
      </c>
      <c r="H49" s="174" t="str">
        <f>IF($D$6=Assumptions_GEN!$B$101,"",IF(ISBLANK('V Form B-RW'!L49),"",'V Form B-RW'!L49))</f>
        <v/>
      </c>
      <c r="I49" s="174" t="str">
        <f>IF($D$6=Assumptions_GEN!$B$101,"",IF(ISBLANK('V Form B-RW'!M49),"",'V Form B-RW'!M49))</f>
        <v/>
      </c>
      <c r="J49" s="174" t="str">
        <f>IF($D$6=Assumptions_GEN!$B$101,"",IF(ISBLANK('V Form B-RW'!N49),"",'V Form B-RW'!N49))</f>
        <v/>
      </c>
      <c r="K49" s="174" t="str">
        <f>IF($D$6=Assumptions_GEN!$B$101,"",IF(ISBLANK('V Form B-RW'!O49),"",'V Form B-RW'!O49))</f>
        <v/>
      </c>
      <c r="L49" s="174" t="str">
        <f>IF($D$6=Assumptions_GEN!$B$101,"",IF(ISBLANK('V Form B-RW'!P49),"",'V Form B-RW'!P49))</f>
        <v/>
      </c>
      <c r="M49" s="174" t="str">
        <f>IF($D$6=Assumptions_GEN!$B$101,"",IF(ISBLANK('V Form B-RW'!Q49),"",'V Form B-RW'!Q49))</f>
        <v/>
      </c>
      <c r="N49" s="174" t="str">
        <f>IF($D$6=Assumptions_GEN!$B$101,"",IF(ISBLANK('V Form B-RW'!R49),"",'V Form B-RW'!R49))</f>
        <v/>
      </c>
      <c r="O49" s="174" t="str">
        <f>IF($D$6=Assumptions_GEN!$B$101,"",IF(ISBLANK('V Form B-RW'!S49),"",'V Form B-RW'!S49))</f>
        <v/>
      </c>
      <c r="P49" s="175" t="str">
        <f>IF($D$6=Assumptions_GEN!$B$101,"",IF(ISBLANK('V Form B-RW'!T49),"",'V Form B-RW'!T49))</f>
        <v>&lt;select treatment ID or input text&gt;</v>
      </c>
      <c r="Q49" s="174" t="str">
        <f>IF($D$6=Assumptions_GEN!$B$101,"",IF(ISBLANK('V Form B-RW'!U49),"",'V Form B-RW'!U49))</f>
        <v/>
      </c>
      <c r="R49" s="174" t="str">
        <f>IF($D$6=Assumptions_GEN!$B$101,"",IF(ISBLANK('V Form B-RW'!V49),"",'V Form B-RW'!V49))</f>
        <v/>
      </c>
      <c r="S49" s="142"/>
      <c r="T49" s="172">
        <f>IF($D$6=Assumptions_GEN!$B$101,"",IF(B49='V Form B-RW'!B49,('V Form B-RW'!AB49),"check inputs"))</f>
        <v>0</v>
      </c>
      <c r="U49" s="173">
        <f>IF($D$6=Assumptions_GEN!$B$101,"",T49-S49)</f>
        <v>0</v>
      </c>
      <c r="V49" s="146"/>
      <c r="W49" s="145"/>
    </row>
    <row r="50" spans="1:25" s="23" customFormat="1" ht="30" customHeight="1" x14ac:dyDescent="0.4">
      <c r="A50" s="176">
        <f t="shared" si="0"/>
        <v>37</v>
      </c>
      <c r="B50" s="174" t="str">
        <f>IF($D$6=Assumptions_GEN!$B$101,"",'V Form B-RW'!B50)</f>
        <v>EGSC.18.37.RW.AGRN08</v>
      </c>
      <c r="C50" s="174" t="str">
        <f>IF($D$6=Assumptions_GEN!$B$101,"",'V Form B-RW'!G50)</f>
        <v>&lt;select asset type or input text&gt;</v>
      </c>
      <c r="D50" s="174" t="str">
        <f>IF($D$6=Assumptions_GEN!$B$101,"",IF(ISBLANK('V Form B-RW'!H50),"",'V Form B-RW'!H50))</f>
        <v/>
      </c>
      <c r="E50" s="174" t="str">
        <f>IF($D$6=Assumptions_GEN!$B$101,"",IF(ISBLANK('V Form B-RW'!I50),"",'V Form B-RW'!I50))</f>
        <v/>
      </c>
      <c r="F50" s="174" t="str">
        <f>IF($D$6=Assumptions_GEN!$B$101,"",IF(ISBLANK('V Form B-RW'!J50),"",'V Form B-RW'!J50))</f>
        <v/>
      </c>
      <c r="G50" s="174" t="str">
        <f>IF($D$6=Assumptions_GEN!$B$101,"",IF(ISBLANK('V Form B-RW'!K50),"",'V Form B-RW'!K50))</f>
        <v/>
      </c>
      <c r="H50" s="174" t="str">
        <f>IF($D$6=Assumptions_GEN!$B$101,"",IF(ISBLANK('V Form B-RW'!L50),"",'V Form B-RW'!L50))</f>
        <v/>
      </c>
      <c r="I50" s="174" t="str">
        <f>IF($D$6=Assumptions_GEN!$B$101,"",IF(ISBLANK('V Form B-RW'!M50),"",'V Form B-RW'!M50))</f>
        <v/>
      </c>
      <c r="J50" s="174" t="str">
        <f>IF($D$6=Assumptions_GEN!$B$101,"",IF(ISBLANK('V Form B-RW'!N50),"",'V Form B-RW'!N50))</f>
        <v/>
      </c>
      <c r="K50" s="174" t="str">
        <f>IF($D$6=Assumptions_GEN!$B$101,"",IF(ISBLANK('V Form B-RW'!O50),"",'V Form B-RW'!O50))</f>
        <v/>
      </c>
      <c r="L50" s="174" t="str">
        <f>IF($D$6=Assumptions_GEN!$B$101,"",IF(ISBLANK('V Form B-RW'!P50),"",'V Form B-RW'!P50))</f>
        <v/>
      </c>
      <c r="M50" s="174" t="str">
        <f>IF($D$6=Assumptions_GEN!$B$101,"",IF(ISBLANK('V Form B-RW'!Q50),"",'V Form B-RW'!Q50))</f>
        <v/>
      </c>
      <c r="N50" s="174" t="str">
        <f>IF($D$6=Assumptions_GEN!$B$101,"",IF(ISBLANK('V Form B-RW'!R50),"",'V Form B-RW'!R50))</f>
        <v/>
      </c>
      <c r="O50" s="174" t="str">
        <f>IF($D$6=Assumptions_GEN!$B$101,"",IF(ISBLANK('V Form B-RW'!S50),"",'V Form B-RW'!S50))</f>
        <v/>
      </c>
      <c r="P50" s="175" t="str">
        <f>IF($D$6=Assumptions_GEN!$B$101,"",IF(ISBLANK('V Form B-RW'!T50),"",'V Form B-RW'!T50))</f>
        <v>&lt;select treatment ID or input text&gt;</v>
      </c>
      <c r="Q50" s="174" t="str">
        <f>IF($D$6=Assumptions_GEN!$B$101,"",IF(ISBLANK('V Form B-RW'!U50),"",'V Form B-RW'!U50))</f>
        <v/>
      </c>
      <c r="R50" s="174" t="str">
        <f>IF($D$6=Assumptions_GEN!$B$101,"",IF(ISBLANK('V Form B-RW'!V50),"",'V Form B-RW'!V50))</f>
        <v/>
      </c>
      <c r="S50" s="142"/>
      <c r="T50" s="172">
        <f>IF($D$6=Assumptions_GEN!$B$101,"",IF(B50='V Form B-RW'!B50,('V Form B-RW'!AB50),"check inputs"))</f>
        <v>0</v>
      </c>
      <c r="U50" s="173">
        <f>IF($D$6=Assumptions_GEN!$B$101,"",T50-S50)</f>
        <v>0</v>
      </c>
      <c r="V50" s="146"/>
      <c r="W50" s="145"/>
    </row>
    <row r="51" spans="1:25" s="23" customFormat="1" ht="30" customHeight="1" x14ac:dyDescent="0.4">
      <c r="A51" s="176">
        <f t="shared" si="0"/>
        <v>38</v>
      </c>
      <c r="B51" s="174" t="str">
        <f>IF($D$6=Assumptions_GEN!$B$101,"",'V Form B-RW'!B51)</f>
        <v>EGSC.18.38.RW.AGRN08</v>
      </c>
      <c r="C51" s="174" t="str">
        <f>IF($D$6=Assumptions_GEN!$B$101,"",'V Form B-RW'!G51)</f>
        <v>&lt;select asset type or input text&gt;</v>
      </c>
      <c r="D51" s="174" t="str">
        <f>IF($D$6=Assumptions_GEN!$B$101,"",IF(ISBLANK('V Form B-RW'!H51),"",'V Form B-RW'!H51))</f>
        <v/>
      </c>
      <c r="E51" s="174" t="str">
        <f>IF($D$6=Assumptions_GEN!$B$101,"",IF(ISBLANK('V Form B-RW'!I51),"",'V Form B-RW'!I51))</f>
        <v/>
      </c>
      <c r="F51" s="174" t="str">
        <f>IF($D$6=Assumptions_GEN!$B$101,"",IF(ISBLANK('V Form B-RW'!J51),"",'V Form B-RW'!J51))</f>
        <v/>
      </c>
      <c r="G51" s="174" t="str">
        <f>IF($D$6=Assumptions_GEN!$B$101,"",IF(ISBLANK('V Form B-RW'!K51),"",'V Form B-RW'!K51))</f>
        <v/>
      </c>
      <c r="H51" s="174" t="str">
        <f>IF($D$6=Assumptions_GEN!$B$101,"",IF(ISBLANK('V Form B-RW'!L51),"",'V Form B-RW'!L51))</f>
        <v/>
      </c>
      <c r="I51" s="174" t="str">
        <f>IF($D$6=Assumptions_GEN!$B$101,"",IF(ISBLANK('V Form B-RW'!M51),"",'V Form B-RW'!M51))</f>
        <v/>
      </c>
      <c r="J51" s="174" t="str">
        <f>IF($D$6=Assumptions_GEN!$B$101,"",IF(ISBLANK('V Form B-RW'!N51),"",'V Form B-RW'!N51))</f>
        <v/>
      </c>
      <c r="K51" s="174" t="str">
        <f>IF($D$6=Assumptions_GEN!$B$101,"",IF(ISBLANK('V Form B-RW'!O51),"",'V Form B-RW'!O51))</f>
        <v/>
      </c>
      <c r="L51" s="174" t="str">
        <f>IF($D$6=Assumptions_GEN!$B$101,"",IF(ISBLANK('V Form B-RW'!P51),"",'V Form B-RW'!P51))</f>
        <v/>
      </c>
      <c r="M51" s="174" t="str">
        <f>IF($D$6=Assumptions_GEN!$B$101,"",IF(ISBLANK('V Form B-RW'!Q51),"",'V Form B-RW'!Q51))</f>
        <v/>
      </c>
      <c r="N51" s="174" t="str">
        <f>IF($D$6=Assumptions_GEN!$B$101,"",IF(ISBLANK('V Form B-RW'!R51),"",'V Form B-RW'!R51))</f>
        <v/>
      </c>
      <c r="O51" s="174" t="str">
        <f>IF($D$6=Assumptions_GEN!$B$101,"",IF(ISBLANK('V Form B-RW'!S51),"",'V Form B-RW'!S51))</f>
        <v/>
      </c>
      <c r="P51" s="175" t="str">
        <f>IF($D$6=Assumptions_GEN!$B$101,"",IF(ISBLANK('V Form B-RW'!T51),"",'V Form B-RW'!T51))</f>
        <v>&lt;select treatment ID or input text&gt;</v>
      </c>
      <c r="Q51" s="174" t="str">
        <f>IF($D$6=Assumptions_GEN!$B$101,"",IF(ISBLANK('V Form B-RW'!U51),"",'V Form B-RW'!U51))</f>
        <v/>
      </c>
      <c r="R51" s="174" t="str">
        <f>IF($D$6=Assumptions_GEN!$B$101,"",IF(ISBLANK('V Form B-RW'!V51),"",'V Form B-RW'!V51))</f>
        <v/>
      </c>
      <c r="S51" s="142"/>
      <c r="T51" s="172">
        <f>IF($D$6=Assumptions_GEN!$B$101,"",IF(B51='V Form B-RW'!B51,('V Form B-RW'!AB51),"check inputs"))</f>
        <v>0</v>
      </c>
      <c r="U51" s="173">
        <f>IF($D$6=Assumptions_GEN!$B$101,"",T51-S51)</f>
        <v>0</v>
      </c>
      <c r="V51" s="146"/>
      <c r="W51" s="145"/>
    </row>
    <row r="52" spans="1:25" s="23" customFormat="1" ht="30" customHeight="1" x14ac:dyDescent="0.4">
      <c r="A52" s="176">
        <f t="shared" si="0"/>
        <v>39</v>
      </c>
      <c r="B52" s="174" t="str">
        <f>IF($D$6=Assumptions_GEN!$B$101,"",'V Form B-RW'!B52)</f>
        <v>EGSC.18.39.RW.AGRN08</v>
      </c>
      <c r="C52" s="174" t="str">
        <f>IF($D$6=Assumptions_GEN!$B$101,"",'V Form B-RW'!G52)</f>
        <v>&lt;select asset type or input text&gt;</v>
      </c>
      <c r="D52" s="174" t="str">
        <f>IF($D$6=Assumptions_GEN!$B$101,"",IF(ISBLANK('V Form B-RW'!H52),"",'V Form B-RW'!H52))</f>
        <v/>
      </c>
      <c r="E52" s="174" t="str">
        <f>IF($D$6=Assumptions_GEN!$B$101,"",IF(ISBLANK('V Form B-RW'!I52),"",'V Form B-RW'!I52))</f>
        <v/>
      </c>
      <c r="F52" s="174" t="str">
        <f>IF($D$6=Assumptions_GEN!$B$101,"",IF(ISBLANK('V Form B-RW'!J52),"",'V Form B-RW'!J52))</f>
        <v/>
      </c>
      <c r="G52" s="174" t="str">
        <f>IF($D$6=Assumptions_GEN!$B$101,"",IF(ISBLANK('V Form B-RW'!K52),"",'V Form B-RW'!K52))</f>
        <v/>
      </c>
      <c r="H52" s="174" t="str">
        <f>IF($D$6=Assumptions_GEN!$B$101,"",IF(ISBLANK('V Form B-RW'!L52),"",'V Form B-RW'!L52))</f>
        <v/>
      </c>
      <c r="I52" s="174" t="str">
        <f>IF($D$6=Assumptions_GEN!$B$101,"",IF(ISBLANK('V Form B-RW'!M52),"",'V Form B-RW'!M52))</f>
        <v/>
      </c>
      <c r="J52" s="174" t="str">
        <f>IF($D$6=Assumptions_GEN!$B$101,"",IF(ISBLANK('V Form B-RW'!N52),"",'V Form B-RW'!N52))</f>
        <v/>
      </c>
      <c r="K52" s="174" t="str">
        <f>IF($D$6=Assumptions_GEN!$B$101,"",IF(ISBLANK('V Form B-RW'!O52),"",'V Form B-RW'!O52))</f>
        <v/>
      </c>
      <c r="L52" s="174" t="str">
        <f>IF($D$6=Assumptions_GEN!$B$101,"",IF(ISBLANK('V Form B-RW'!P52),"",'V Form B-RW'!P52))</f>
        <v/>
      </c>
      <c r="M52" s="174" t="str">
        <f>IF($D$6=Assumptions_GEN!$B$101,"",IF(ISBLANK('V Form B-RW'!Q52),"",'V Form B-RW'!Q52))</f>
        <v/>
      </c>
      <c r="N52" s="174" t="str">
        <f>IF($D$6=Assumptions_GEN!$B$101,"",IF(ISBLANK('V Form B-RW'!R52),"",'V Form B-RW'!R52))</f>
        <v/>
      </c>
      <c r="O52" s="174" t="str">
        <f>IF($D$6=Assumptions_GEN!$B$101,"",IF(ISBLANK('V Form B-RW'!S52),"",'V Form B-RW'!S52))</f>
        <v/>
      </c>
      <c r="P52" s="175" t="str">
        <f>IF($D$6=Assumptions_GEN!$B$101,"",IF(ISBLANK('V Form B-RW'!T52),"",'V Form B-RW'!T52))</f>
        <v>&lt;select treatment ID or input text&gt;</v>
      </c>
      <c r="Q52" s="174" t="str">
        <f>IF($D$6=Assumptions_GEN!$B$101,"",IF(ISBLANK('V Form B-RW'!U52),"",'V Form B-RW'!U52))</f>
        <v/>
      </c>
      <c r="R52" s="174" t="str">
        <f>IF($D$6=Assumptions_GEN!$B$101,"",IF(ISBLANK('V Form B-RW'!V52),"",'V Form B-RW'!V52))</f>
        <v/>
      </c>
      <c r="S52" s="142"/>
      <c r="T52" s="172">
        <f>IF($D$6=Assumptions_GEN!$B$101,"",IF(B52='V Form B-RW'!B52,('V Form B-RW'!AB52),"check inputs"))</f>
        <v>0</v>
      </c>
      <c r="U52" s="173">
        <f>IF($D$6=Assumptions_GEN!$B$101,"",T52-S52)</f>
        <v>0</v>
      </c>
      <c r="V52" s="146"/>
      <c r="W52" s="145"/>
    </row>
    <row r="53" spans="1:25" s="23" customFormat="1" ht="30" customHeight="1" x14ac:dyDescent="0.4">
      <c r="A53" s="176">
        <f t="shared" si="0"/>
        <v>40</v>
      </c>
      <c r="B53" s="174" t="str">
        <f>IF($D$6=Assumptions_GEN!$B$101,"",'V Form B-RW'!B53)</f>
        <v>EGSC.18.40.RW.AGRN08</v>
      </c>
      <c r="C53" s="174" t="str">
        <f>IF($D$6=Assumptions_GEN!$B$101,"",'V Form B-RW'!G53)</f>
        <v>&lt;select asset type or input text&gt;</v>
      </c>
      <c r="D53" s="174" t="str">
        <f>IF($D$6=Assumptions_GEN!$B$101,"",IF(ISBLANK('V Form B-RW'!H53),"",'V Form B-RW'!H53))</f>
        <v/>
      </c>
      <c r="E53" s="174" t="str">
        <f>IF($D$6=Assumptions_GEN!$B$101,"",IF(ISBLANK('V Form B-RW'!I53),"",'V Form B-RW'!I53))</f>
        <v/>
      </c>
      <c r="F53" s="174" t="str">
        <f>IF($D$6=Assumptions_GEN!$B$101,"",IF(ISBLANK('V Form B-RW'!J53),"",'V Form B-RW'!J53))</f>
        <v/>
      </c>
      <c r="G53" s="174" t="str">
        <f>IF($D$6=Assumptions_GEN!$B$101,"",IF(ISBLANK('V Form B-RW'!K53),"",'V Form B-RW'!K53))</f>
        <v/>
      </c>
      <c r="H53" s="174" t="str">
        <f>IF($D$6=Assumptions_GEN!$B$101,"",IF(ISBLANK('V Form B-RW'!L53),"",'V Form B-RW'!L53))</f>
        <v/>
      </c>
      <c r="I53" s="174" t="str">
        <f>IF($D$6=Assumptions_GEN!$B$101,"",IF(ISBLANK('V Form B-RW'!M53),"",'V Form B-RW'!M53))</f>
        <v/>
      </c>
      <c r="J53" s="174" t="str">
        <f>IF($D$6=Assumptions_GEN!$B$101,"",IF(ISBLANK('V Form B-RW'!N53),"",'V Form B-RW'!N53))</f>
        <v/>
      </c>
      <c r="K53" s="174" t="str">
        <f>IF($D$6=Assumptions_GEN!$B$101,"",IF(ISBLANK('V Form B-RW'!O53),"",'V Form B-RW'!O53))</f>
        <v/>
      </c>
      <c r="L53" s="174" t="str">
        <f>IF($D$6=Assumptions_GEN!$B$101,"",IF(ISBLANK('V Form B-RW'!P53),"",'V Form B-RW'!P53))</f>
        <v/>
      </c>
      <c r="M53" s="174" t="str">
        <f>IF($D$6=Assumptions_GEN!$B$101,"",IF(ISBLANK('V Form B-RW'!Q53),"",'V Form B-RW'!Q53))</f>
        <v/>
      </c>
      <c r="N53" s="174" t="str">
        <f>IF($D$6=Assumptions_GEN!$B$101,"",IF(ISBLANK('V Form B-RW'!R53),"",'V Form B-RW'!R53))</f>
        <v/>
      </c>
      <c r="O53" s="174" t="str">
        <f>IF($D$6=Assumptions_GEN!$B$101,"",IF(ISBLANK('V Form B-RW'!S53),"",'V Form B-RW'!S53))</f>
        <v/>
      </c>
      <c r="P53" s="175" t="str">
        <f>IF($D$6=Assumptions_GEN!$B$101,"",IF(ISBLANK('V Form B-RW'!T53),"",'V Form B-RW'!T53))</f>
        <v>&lt;select treatment ID or input text&gt;</v>
      </c>
      <c r="Q53" s="174" t="str">
        <f>IF($D$6=Assumptions_GEN!$B$101,"",IF(ISBLANK('V Form B-RW'!U53),"",'V Form B-RW'!U53))</f>
        <v/>
      </c>
      <c r="R53" s="174" t="str">
        <f>IF($D$6=Assumptions_GEN!$B$101,"",IF(ISBLANK('V Form B-RW'!V53),"",'V Form B-RW'!V53))</f>
        <v/>
      </c>
      <c r="S53" s="143"/>
      <c r="T53" s="172">
        <f>IF($D$6=Assumptions_GEN!$B$101,"",IF(B53='V Form B-RW'!B53,('V Form B-RW'!AB53),"check inputs"))</f>
        <v>0</v>
      </c>
      <c r="U53" s="173">
        <f>IF($D$6=Assumptions_GEN!$B$101,"",T53-S53)</f>
        <v>0</v>
      </c>
      <c r="V53" s="146"/>
      <c r="W53" s="145"/>
    </row>
    <row r="54" spans="1:25" s="6" customFormat="1" ht="39.75" customHeight="1" x14ac:dyDescent="0.5">
      <c r="A54" s="96"/>
      <c r="B54" s="96"/>
      <c r="C54" s="97"/>
      <c r="D54" s="97"/>
      <c r="E54" s="241" t="s">
        <v>108</v>
      </c>
      <c r="F54" s="98"/>
      <c r="G54" s="98"/>
      <c r="H54" s="98"/>
      <c r="I54" s="98"/>
      <c r="J54" s="98"/>
      <c r="K54" s="98"/>
      <c r="L54" s="98"/>
      <c r="M54" s="98"/>
      <c r="N54" s="97"/>
      <c r="O54" s="97"/>
      <c r="P54" s="97"/>
      <c r="Q54" s="97"/>
      <c r="R54" s="97"/>
      <c r="S54" s="247">
        <f>SUM(S14:S53)</f>
        <v>6500</v>
      </c>
      <c r="T54" s="247">
        <f>SUM(T14:T53)</f>
        <v>0</v>
      </c>
      <c r="U54" s="248">
        <f>SUM(U14:U53)</f>
        <v>-6500</v>
      </c>
      <c r="V54" s="97"/>
      <c r="W54" s="99"/>
      <c r="X54" s="12"/>
      <c r="Y54" s="11"/>
    </row>
    <row r="55" spans="1:25" s="6" customFormat="1" ht="39.75" customHeight="1" x14ac:dyDescent="0.5">
      <c r="A55" s="96"/>
      <c r="B55" s="96"/>
      <c r="C55" s="97"/>
      <c r="D55" s="97"/>
      <c r="E55" s="241" t="s">
        <v>109</v>
      </c>
      <c r="F55" s="98"/>
      <c r="G55" s="98"/>
      <c r="H55" s="98"/>
      <c r="I55" s="98"/>
      <c r="J55" s="98"/>
      <c r="K55" s="98"/>
      <c r="L55" s="98"/>
      <c r="M55" s="98"/>
      <c r="N55" s="97"/>
      <c r="O55" s="97"/>
      <c r="P55" s="97"/>
      <c r="Q55" s="97"/>
      <c r="R55" s="97"/>
      <c r="S55" s="97"/>
      <c r="T55" s="97"/>
      <c r="U55" s="97"/>
      <c r="V55" s="97"/>
      <c r="W55" s="97"/>
      <c r="X55" s="12"/>
      <c r="Y55" s="11"/>
    </row>
  </sheetData>
  <sheetProtection sheet="1" selectLockedCells="1"/>
  <customSheetViews>
    <customSheetView guid="{F8531A1D-0BE7-4C39-B6F0-44D7931A4F52}" scale="25" showPageBreaks="1" showGridLines="0" fitToPage="1" printArea="1" hiddenRows="1" hiddenColumns="1" view="pageBreakPreview">
      <pane xSplit="3" ySplit="13" topLeftCell="D14" activePane="bottomRight" state="frozen"/>
      <selection pane="bottomRight" activeCell="S30" sqref="S30"/>
      <pageMargins left="0.55118110236220474" right="0.55118110236220474" top="1.9685039370078741" bottom="0.78740157480314965" header="0.51181102362204722" footer="0.51181102362204722"/>
      <pageSetup paperSize="8" scale="38" orientation="landscape" r:id="rId1"/>
      <headerFooter differentOddEven="1" differentFirst="1">
        <oddHeader>&amp;L&amp;G</oddHeader>
        <oddFooter xml:space="preserve">&amp;R&amp;D&amp;T&amp;L&amp;"arial,Bold"&amp;10&amp;K3F3F3F &amp;C&amp;"arial,Bold"&amp;14&amp;KFF0000 </oddFooter>
        <evenHeader>&amp;L&amp;G</evenHeader>
        <evenFooter xml:space="preserve">&amp;R&amp;D&amp;T&amp;L&amp;"arial,Bold"&amp;10&amp;K3F3F3F &amp;C&amp;"arial,Bold"&amp;14&amp;KFF0000 </evenFooter>
        <firstFooter xml:space="preserve">&amp;L&amp;"arial,Bold"&amp;10&amp;K3F3F3F &amp;C&amp;"arial,Bold"&amp;14&amp;KFF0000 </firstFooter>
      </headerFooter>
    </customSheetView>
  </customSheetViews>
  <mergeCells count="9">
    <mergeCell ref="V1:W1"/>
    <mergeCell ref="A12:G12"/>
    <mergeCell ref="H12:O12"/>
    <mergeCell ref="P12:V12"/>
    <mergeCell ref="A3:C3"/>
    <mergeCell ref="A5:C5"/>
    <mergeCell ref="A7:C7"/>
    <mergeCell ref="A8:C8"/>
    <mergeCell ref="E3:G8"/>
  </mergeCells>
  <conditionalFormatting sqref="U14:U53">
    <cfRule type="cellIs" dxfId="1" priority="2" operator="lessThan">
      <formula>-6500</formula>
    </cfRule>
  </conditionalFormatting>
  <conditionalFormatting sqref="U14:U54">
    <cfRule type="cellIs" dxfId="0" priority="1" operator="lessThan">
      <formula>-3250</formula>
    </cfRule>
  </conditionalFormatting>
  <pageMargins left="0.55118110236220474" right="0.55118110236220474" top="0.89" bottom="0.78740157480314965" header="0.51181102362204722" footer="0.51181102362204722"/>
  <pageSetup paperSize="8" scale="38" orientation="landscape" r:id="rId2"/>
  <headerFooter differentOddEven="1" differentFirst="1">
    <oddHeader>&amp;L&amp;G</oddHeader>
    <oddFooter xml:space="preserve">&amp;R&amp;D&amp;T&amp;L&amp;"arial,Bold"&amp;10&amp;K3F3F3F &amp;C&amp;"arial,Bold"&amp;14&amp;KFF0000 </oddFooter>
    <evenHeader>&amp;L&amp;G</evenHeader>
    <evenFooter xml:space="preserve">&amp;R&amp;D&amp;T&amp;L&amp;"arial,Bold"&amp;10&amp;K3F3F3F &amp;C&amp;"arial,Bold"&amp;14&amp;KFF0000 </evenFooter>
    <firstFooter xml:space="preserve">&amp;L&amp;"arial,Bold"&amp;10&amp;K3F3F3F &amp;C&amp;"arial,Bold"&amp;14&amp;KFF0000 </first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pageSetUpPr fitToPage="1"/>
  </sheetPr>
  <dimension ref="A1:N42"/>
  <sheetViews>
    <sheetView showGridLines="0" view="pageBreakPreview" zoomScaleNormal="100" zoomScaleSheetLayoutView="100" workbookViewId="0">
      <pane xSplit="3" ySplit="10" topLeftCell="E11" activePane="bottomRight" state="frozen"/>
      <selection activeCell="C16" sqref="C16:E19"/>
      <selection pane="topRight" activeCell="C16" sqref="C16:E19"/>
      <selection pane="bottomLeft" activeCell="C16" sqref="C16:E19"/>
      <selection pane="bottomRight" activeCell="A14" sqref="A14"/>
    </sheetView>
  </sheetViews>
  <sheetFormatPr defaultColWidth="0" defaultRowHeight="0" customHeight="1" zeroHeight="1" x14ac:dyDescent="0.35"/>
  <cols>
    <col min="1" max="1" width="19.3984375" customWidth="1"/>
    <col min="2" max="2" width="24.59765625" style="3" customWidth="1"/>
    <col min="3" max="3" width="28.59765625" style="3" customWidth="1"/>
    <col min="4" max="7" width="29.3984375" style="3" customWidth="1"/>
    <col min="8" max="11" width="30" style="3" customWidth="1"/>
    <col min="12" max="12" width="9.1328125" customWidth="1"/>
    <col min="13" max="14" width="0" hidden="1" customWidth="1"/>
    <col min="15" max="16384" width="9.1328125" hidden="1"/>
  </cols>
  <sheetData>
    <row r="1" spans="1:12" s="51" customFormat="1" ht="34.5" customHeight="1" x14ac:dyDescent="0.35">
      <c r="A1" s="209" t="s">
        <v>207</v>
      </c>
      <c r="B1" s="100"/>
      <c r="C1" s="209"/>
      <c r="D1" s="209"/>
      <c r="E1" s="209"/>
      <c r="F1" s="209"/>
      <c r="G1" s="209"/>
      <c r="H1" s="209"/>
      <c r="I1" s="209"/>
      <c r="J1" s="209"/>
      <c r="K1" s="210" t="s">
        <v>107</v>
      </c>
    </row>
    <row r="2" spans="1:12" s="214" customFormat="1" ht="18" customHeight="1" x14ac:dyDescent="0.6">
      <c r="A2" s="211"/>
      <c r="B2" s="212"/>
      <c r="C2" s="212"/>
      <c r="D2" s="212"/>
      <c r="E2" s="212"/>
      <c r="F2" s="212"/>
      <c r="G2" s="212"/>
      <c r="H2" s="212"/>
      <c r="I2" s="212"/>
      <c r="J2" s="212"/>
      <c r="K2" s="212"/>
      <c r="L2" s="213"/>
    </row>
    <row r="3" spans="1:12" s="214" customFormat="1" ht="23.25" customHeight="1" x14ac:dyDescent="0.5">
      <c r="A3" s="353" t="s">
        <v>205</v>
      </c>
      <c r="B3" s="354"/>
      <c r="C3" s="165" t="s">
        <v>165</v>
      </c>
      <c r="D3" s="215" t="s">
        <v>156</v>
      </c>
      <c r="E3" s="216"/>
      <c r="F3" s="217"/>
      <c r="G3" s="217"/>
      <c r="H3" s="217"/>
      <c r="I3" s="217"/>
      <c r="J3" s="217"/>
      <c r="K3" s="218"/>
      <c r="L3" s="35"/>
    </row>
    <row r="4" spans="1:12" s="214" customFormat="1" ht="23.25" customHeight="1" x14ac:dyDescent="0.5">
      <c r="A4" s="341" t="s">
        <v>34</v>
      </c>
      <c r="B4" s="343"/>
      <c r="C4" s="166" t="s">
        <v>100</v>
      </c>
      <c r="D4" s="201" t="s">
        <v>162</v>
      </c>
      <c r="E4" s="219"/>
      <c r="F4" s="220"/>
      <c r="G4" s="220"/>
      <c r="H4" s="220"/>
      <c r="I4" s="220"/>
      <c r="J4" s="220"/>
      <c r="K4" s="221"/>
      <c r="L4" s="35"/>
    </row>
    <row r="5" spans="1:12" s="214" customFormat="1" ht="23.25" customHeight="1" x14ac:dyDescent="0.5">
      <c r="A5" s="344" t="s">
        <v>206</v>
      </c>
      <c r="B5" s="346"/>
      <c r="C5" s="166" t="s">
        <v>166</v>
      </c>
      <c r="D5" s="203" t="s">
        <v>141</v>
      </c>
      <c r="E5" s="222"/>
      <c r="F5" s="223"/>
      <c r="G5" s="223"/>
      <c r="H5" s="223"/>
      <c r="I5" s="223"/>
      <c r="J5" s="223"/>
      <c r="K5" s="224"/>
      <c r="L5" s="35"/>
    </row>
    <row r="6" spans="1:12" s="214" customFormat="1" ht="18" customHeight="1" x14ac:dyDescent="0.5">
      <c r="A6" s="211"/>
      <c r="B6" s="225"/>
      <c r="C6" s="225"/>
      <c r="D6" s="225"/>
      <c r="E6" s="225"/>
      <c r="F6" s="225"/>
      <c r="G6" s="225"/>
      <c r="H6" s="225"/>
      <c r="I6" s="225"/>
      <c r="J6" s="225"/>
      <c r="K6" s="225"/>
      <c r="L6" s="35"/>
    </row>
    <row r="7" spans="1:12" s="214" customFormat="1" ht="25.5" customHeight="1" x14ac:dyDescent="0.6">
      <c r="A7" s="226"/>
      <c r="B7" s="226"/>
      <c r="C7" s="227"/>
      <c r="D7" s="228"/>
      <c r="E7" s="228"/>
      <c r="F7" s="228"/>
      <c r="G7" s="228"/>
      <c r="H7" s="228"/>
      <c r="I7" s="228"/>
      <c r="J7" s="228"/>
      <c r="K7" s="228"/>
      <c r="L7" s="213"/>
    </row>
    <row r="8" spans="1:12" s="214" customFormat="1" ht="18" customHeight="1" x14ac:dyDescent="0.5">
      <c r="A8" s="211"/>
      <c r="B8" s="225"/>
      <c r="C8" s="225"/>
      <c r="D8" s="225"/>
      <c r="E8" s="225"/>
      <c r="F8" s="225"/>
      <c r="G8" s="225"/>
      <c r="H8" s="225"/>
      <c r="I8" s="225"/>
      <c r="J8" s="225"/>
      <c r="K8" s="225"/>
      <c r="L8" s="35"/>
    </row>
    <row r="9" spans="1:12" s="214" customFormat="1" ht="24.75" customHeight="1" x14ac:dyDescent="0.4">
      <c r="A9" s="355"/>
      <c r="B9" s="356"/>
      <c r="C9" s="356"/>
      <c r="D9" s="356"/>
      <c r="E9" s="356"/>
      <c r="F9" s="356"/>
      <c r="G9" s="357"/>
      <c r="H9" s="358" t="s">
        <v>32</v>
      </c>
      <c r="I9" s="358"/>
      <c r="J9" s="358"/>
      <c r="K9" s="358"/>
      <c r="L9" s="23"/>
    </row>
    <row r="10" spans="1:12" s="214" customFormat="1" ht="30.75" customHeight="1" x14ac:dyDescent="0.4">
      <c r="A10" s="229" t="s">
        <v>35</v>
      </c>
      <c r="B10" s="229" t="s">
        <v>142</v>
      </c>
      <c r="C10" s="229" t="s">
        <v>174</v>
      </c>
      <c r="D10" s="229" t="s">
        <v>208</v>
      </c>
      <c r="E10" s="229" t="s">
        <v>209</v>
      </c>
      <c r="F10" s="229" t="s">
        <v>210</v>
      </c>
      <c r="G10" s="229" t="s">
        <v>211</v>
      </c>
      <c r="H10" s="229" t="s">
        <v>212</v>
      </c>
      <c r="I10" s="229" t="s">
        <v>213</v>
      </c>
      <c r="J10" s="229" t="s">
        <v>214</v>
      </c>
      <c r="K10" s="229" t="s">
        <v>215</v>
      </c>
      <c r="L10" s="23"/>
    </row>
    <row r="11" spans="1:12" ht="23.25" customHeight="1" x14ac:dyDescent="0.35">
      <c r="A11" s="147"/>
      <c r="B11" s="148"/>
      <c r="C11" s="148" t="s">
        <v>102</v>
      </c>
      <c r="D11" s="149">
        <v>150000</v>
      </c>
      <c r="E11" s="150">
        <v>43748</v>
      </c>
      <c r="F11" s="149">
        <v>150000</v>
      </c>
      <c r="G11" s="150">
        <v>43758</v>
      </c>
      <c r="H11" s="151">
        <v>75000</v>
      </c>
      <c r="I11" s="150">
        <v>43789</v>
      </c>
      <c r="J11" s="152">
        <v>75000</v>
      </c>
      <c r="K11" s="168">
        <f t="shared" ref="K11:K39" si="0">IFERROR(J11/D11,"")</f>
        <v>0.5</v>
      </c>
      <c r="L11" s="3"/>
    </row>
    <row r="12" spans="1:12" ht="23.25" customHeight="1" x14ac:dyDescent="0.35">
      <c r="A12" s="153"/>
      <c r="B12" s="154"/>
      <c r="C12" s="154" t="s">
        <v>102</v>
      </c>
      <c r="D12" s="155"/>
      <c r="E12" s="156"/>
      <c r="F12" s="155"/>
      <c r="G12" s="156"/>
      <c r="H12" s="157"/>
      <c r="I12" s="156"/>
      <c r="J12" s="158"/>
      <c r="K12" s="169" t="str">
        <f t="shared" si="0"/>
        <v/>
      </c>
      <c r="L12" s="3"/>
    </row>
    <row r="13" spans="1:12" ht="23.25" customHeight="1" x14ac:dyDescent="0.35">
      <c r="A13" s="153"/>
      <c r="B13" s="154"/>
      <c r="C13" s="154" t="s">
        <v>102</v>
      </c>
      <c r="D13" s="155"/>
      <c r="E13" s="156"/>
      <c r="F13" s="155"/>
      <c r="G13" s="156"/>
      <c r="H13" s="157"/>
      <c r="I13" s="156"/>
      <c r="J13" s="158"/>
      <c r="K13" s="169" t="str">
        <f t="shared" si="0"/>
        <v/>
      </c>
      <c r="L13" s="3"/>
    </row>
    <row r="14" spans="1:12" ht="23.25" customHeight="1" x14ac:dyDescent="0.35">
      <c r="A14" s="153"/>
      <c r="B14" s="154"/>
      <c r="C14" s="154" t="s">
        <v>102</v>
      </c>
      <c r="D14" s="155"/>
      <c r="E14" s="156"/>
      <c r="F14" s="155"/>
      <c r="G14" s="156"/>
      <c r="H14" s="157"/>
      <c r="I14" s="156"/>
      <c r="J14" s="158"/>
      <c r="K14" s="169" t="str">
        <f t="shared" si="0"/>
        <v/>
      </c>
      <c r="L14" s="3"/>
    </row>
    <row r="15" spans="1:12" ht="23.25" customHeight="1" x14ac:dyDescent="0.35">
      <c r="A15" s="153"/>
      <c r="B15" s="154"/>
      <c r="C15" s="154" t="s">
        <v>102</v>
      </c>
      <c r="D15" s="155"/>
      <c r="E15" s="156"/>
      <c r="F15" s="155"/>
      <c r="G15" s="156"/>
      <c r="H15" s="157"/>
      <c r="I15" s="156"/>
      <c r="J15" s="158"/>
      <c r="K15" s="169" t="str">
        <f t="shared" si="0"/>
        <v/>
      </c>
      <c r="L15" s="3"/>
    </row>
    <row r="16" spans="1:12" ht="23.25" customHeight="1" x14ac:dyDescent="0.35">
      <c r="A16" s="153"/>
      <c r="B16" s="154"/>
      <c r="C16" s="154" t="s">
        <v>102</v>
      </c>
      <c r="D16" s="155"/>
      <c r="E16" s="156"/>
      <c r="F16" s="155"/>
      <c r="G16" s="156"/>
      <c r="H16" s="157"/>
      <c r="I16" s="156"/>
      <c r="J16" s="158"/>
      <c r="K16" s="169" t="str">
        <f t="shared" si="0"/>
        <v/>
      </c>
    </row>
    <row r="17" spans="1:11" ht="23.25" customHeight="1" x14ac:dyDescent="0.35">
      <c r="A17" s="153"/>
      <c r="B17" s="154"/>
      <c r="C17" s="154" t="s">
        <v>102</v>
      </c>
      <c r="D17" s="155"/>
      <c r="E17" s="156"/>
      <c r="F17" s="155"/>
      <c r="G17" s="156"/>
      <c r="H17" s="157"/>
      <c r="I17" s="156"/>
      <c r="J17" s="158"/>
      <c r="K17" s="169" t="str">
        <f t="shared" si="0"/>
        <v/>
      </c>
    </row>
    <row r="18" spans="1:11" ht="23.25" customHeight="1" x14ac:dyDescent="0.35">
      <c r="A18" s="153"/>
      <c r="B18" s="154"/>
      <c r="C18" s="154" t="s">
        <v>102</v>
      </c>
      <c r="D18" s="155"/>
      <c r="E18" s="156"/>
      <c r="F18" s="155"/>
      <c r="G18" s="156"/>
      <c r="H18" s="157"/>
      <c r="I18" s="156"/>
      <c r="J18" s="158"/>
      <c r="K18" s="169" t="str">
        <f t="shared" si="0"/>
        <v/>
      </c>
    </row>
    <row r="19" spans="1:11" ht="23.25" customHeight="1" x14ac:dyDescent="0.35">
      <c r="A19" s="153"/>
      <c r="B19" s="154"/>
      <c r="C19" s="154" t="s">
        <v>102</v>
      </c>
      <c r="D19" s="155"/>
      <c r="E19" s="156"/>
      <c r="F19" s="155"/>
      <c r="G19" s="156"/>
      <c r="H19" s="157"/>
      <c r="I19" s="156"/>
      <c r="J19" s="158"/>
      <c r="K19" s="169" t="str">
        <f t="shared" si="0"/>
        <v/>
      </c>
    </row>
    <row r="20" spans="1:11" ht="23.25" customHeight="1" x14ac:dyDescent="0.35">
      <c r="A20" s="153"/>
      <c r="B20" s="154"/>
      <c r="C20" s="154" t="s">
        <v>102</v>
      </c>
      <c r="D20" s="155"/>
      <c r="E20" s="156"/>
      <c r="F20" s="155"/>
      <c r="G20" s="156"/>
      <c r="H20" s="157"/>
      <c r="I20" s="156"/>
      <c r="J20" s="158"/>
      <c r="K20" s="169" t="str">
        <f t="shared" si="0"/>
        <v/>
      </c>
    </row>
    <row r="21" spans="1:11" ht="23.25" customHeight="1" x14ac:dyDescent="0.35">
      <c r="A21" s="153"/>
      <c r="B21" s="154"/>
      <c r="C21" s="154" t="s">
        <v>102</v>
      </c>
      <c r="D21" s="155"/>
      <c r="E21" s="156"/>
      <c r="F21" s="155"/>
      <c r="G21" s="156"/>
      <c r="H21" s="157"/>
      <c r="I21" s="156"/>
      <c r="J21" s="158"/>
      <c r="K21" s="169" t="str">
        <f t="shared" si="0"/>
        <v/>
      </c>
    </row>
    <row r="22" spans="1:11" ht="23.25" customHeight="1" x14ac:dyDescent="0.35">
      <c r="A22" s="153"/>
      <c r="B22" s="154"/>
      <c r="C22" s="154" t="s">
        <v>102</v>
      </c>
      <c r="D22" s="155"/>
      <c r="E22" s="156"/>
      <c r="F22" s="155"/>
      <c r="G22" s="156"/>
      <c r="H22" s="157"/>
      <c r="I22" s="156"/>
      <c r="J22" s="158"/>
      <c r="K22" s="169" t="str">
        <f t="shared" si="0"/>
        <v/>
      </c>
    </row>
    <row r="23" spans="1:11" ht="23.25" customHeight="1" x14ac:dyDescent="0.35">
      <c r="A23" s="153"/>
      <c r="B23" s="154"/>
      <c r="C23" s="154" t="s">
        <v>102</v>
      </c>
      <c r="D23" s="155"/>
      <c r="E23" s="156"/>
      <c r="F23" s="155"/>
      <c r="G23" s="156"/>
      <c r="H23" s="157"/>
      <c r="I23" s="156"/>
      <c r="J23" s="158"/>
      <c r="K23" s="169" t="str">
        <f t="shared" si="0"/>
        <v/>
      </c>
    </row>
    <row r="24" spans="1:11" ht="23.25" customHeight="1" x14ac:dyDescent="0.35">
      <c r="A24" s="153"/>
      <c r="B24" s="154"/>
      <c r="C24" s="154" t="s">
        <v>102</v>
      </c>
      <c r="D24" s="155"/>
      <c r="E24" s="156"/>
      <c r="F24" s="155"/>
      <c r="G24" s="156"/>
      <c r="H24" s="157"/>
      <c r="I24" s="156"/>
      <c r="J24" s="158"/>
      <c r="K24" s="169" t="str">
        <f t="shared" si="0"/>
        <v/>
      </c>
    </row>
    <row r="25" spans="1:11" ht="23.25" customHeight="1" x14ac:dyDescent="0.35">
      <c r="A25" s="153"/>
      <c r="B25" s="154"/>
      <c r="C25" s="154" t="s">
        <v>102</v>
      </c>
      <c r="D25" s="155"/>
      <c r="E25" s="156"/>
      <c r="F25" s="155"/>
      <c r="G25" s="156"/>
      <c r="H25" s="157"/>
      <c r="I25" s="156"/>
      <c r="J25" s="158"/>
      <c r="K25" s="169" t="str">
        <f t="shared" si="0"/>
        <v/>
      </c>
    </row>
    <row r="26" spans="1:11" ht="23.25" customHeight="1" x14ac:dyDescent="0.35">
      <c r="A26" s="153"/>
      <c r="B26" s="154"/>
      <c r="C26" s="154" t="s">
        <v>102</v>
      </c>
      <c r="D26" s="155"/>
      <c r="E26" s="156"/>
      <c r="F26" s="155"/>
      <c r="G26" s="156"/>
      <c r="H26" s="157"/>
      <c r="I26" s="156"/>
      <c r="J26" s="158"/>
      <c r="K26" s="169" t="str">
        <f t="shared" si="0"/>
        <v/>
      </c>
    </row>
    <row r="27" spans="1:11" ht="23.25" customHeight="1" x14ac:dyDescent="0.35">
      <c r="A27" s="153"/>
      <c r="B27" s="154"/>
      <c r="C27" s="154" t="s">
        <v>102</v>
      </c>
      <c r="D27" s="155"/>
      <c r="E27" s="156"/>
      <c r="F27" s="155"/>
      <c r="G27" s="156"/>
      <c r="H27" s="157"/>
      <c r="I27" s="156"/>
      <c r="J27" s="158"/>
      <c r="K27" s="169" t="str">
        <f t="shared" si="0"/>
        <v/>
      </c>
    </row>
    <row r="28" spans="1:11" ht="23.25" customHeight="1" x14ac:dyDescent="0.35">
      <c r="A28" s="153"/>
      <c r="B28" s="154"/>
      <c r="C28" s="154" t="s">
        <v>102</v>
      </c>
      <c r="D28" s="155"/>
      <c r="E28" s="156"/>
      <c r="F28" s="155"/>
      <c r="G28" s="156"/>
      <c r="H28" s="157"/>
      <c r="I28" s="156"/>
      <c r="J28" s="158"/>
      <c r="K28" s="169" t="str">
        <f t="shared" si="0"/>
        <v/>
      </c>
    </row>
    <row r="29" spans="1:11" ht="23.25" customHeight="1" x14ac:dyDescent="0.35">
      <c r="A29" s="153"/>
      <c r="B29" s="154"/>
      <c r="C29" s="154" t="s">
        <v>102</v>
      </c>
      <c r="D29" s="155"/>
      <c r="E29" s="156"/>
      <c r="F29" s="155"/>
      <c r="G29" s="156"/>
      <c r="H29" s="157"/>
      <c r="I29" s="156"/>
      <c r="J29" s="158"/>
      <c r="K29" s="169" t="str">
        <f t="shared" si="0"/>
        <v/>
      </c>
    </row>
    <row r="30" spans="1:11" ht="23.25" customHeight="1" x14ac:dyDescent="0.35">
      <c r="A30" s="153"/>
      <c r="B30" s="154"/>
      <c r="C30" s="154" t="s">
        <v>102</v>
      </c>
      <c r="D30" s="155"/>
      <c r="E30" s="156"/>
      <c r="F30" s="155"/>
      <c r="G30" s="156"/>
      <c r="H30" s="157"/>
      <c r="I30" s="156"/>
      <c r="J30" s="158"/>
      <c r="K30" s="169" t="str">
        <f t="shared" si="0"/>
        <v/>
      </c>
    </row>
    <row r="31" spans="1:11" ht="23.25" customHeight="1" x14ac:dyDescent="0.35">
      <c r="A31" s="153"/>
      <c r="B31" s="154"/>
      <c r="C31" s="154" t="s">
        <v>102</v>
      </c>
      <c r="D31" s="155"/>
      <c r="E31" s="156"/>
      <c r="F31" s="155"/>
      <c r="G31" s="156"/>
      <c r="H31" s="157"/>
      <c r="I31" s="156"/>
      <c r="J31" s="158"/>
      <c r="K31" s="169" t="str">
        <f t="shared" si="0"/>
        <v/>
      </c>
    </row>
    <row r="32" spans="1:11" ht="23.25" customHeight="1" x14ac:dyDescent="0.35">
      <c r="A32" s="153"/>
      <c r="B32" s="154"/>
      <c r="C32" s="154" t="s">
        <v>102</v>
      </c>
      <c r="D32" s="155"/>
      <c r="E32" s="156"/>
      <c r="F32" s="155"/>
      <c r="G32" s="156"/>
      <c r="H32" s="157"/>
      <c r="I32" s="156"/>
      <c r="J32" s="158"/>
      <c r="K32" s="169" t="str">
        <f t="shared" si="0"/>
        <v/>
      </c>
    </row>
    <row r="33" spans="1:11" ht="23.25" customHeight="1" x14ac:dyDescent="0.35">
      <c r="A33" s="153"/>
      <c r="B33" s="154"/>
      <c r="C33" s="154" t="s">
        <v>102</v>
      </c>
      <c r="D33" s="155"/>
      <c r="E33" s="156"/>
      <c r="F33" s="155"/>
      <c r="G33" s="156"/>
      <c r="H33" s="157"/>
      <c r="I33" s="156"/>
      <c r="J33" s="158"/>
      <c r="K33" s="169" t="str">
        <f t="shared" si="0"/>
        <v/>
      </c>
    </row>
    <row r="34" spans="1:11" ht="23.25" customHeight="1" x14ac:dyDescent="0.35">
      <c r="A34" s="153"/>
      <c r="B34" s="154"/>
      <c r="C34" s="154" t="s">
        <v>102</v>
      </c>
      <c r="D34" s="155"/>
      <c r="E34" s="156"/>
      <c r="F34" s="155"/>
      <c r="G34" s="156"/>
      <c r="H34" s="157"/>
      <c r="I34" s="156"/>
      <c r="J34" s="158"/>
      <c r="K34" s="169" t="str">
        <f t="shared" si="0"/>
        <v/>
      </c>
    </row>
    <row r="35" spans="1:11" ht="23.25" customHeight="1" x14ac:dyDescent="0.35">
      <c r="A35" s="153"/>
      <c r="B35" s="154"/>
      <c r="C35" s="154" t="s">
        <v>102</v>
      </c>
      <c r="D35" s="155"/>
      <c r="E35" s="156"/>
      <c r="F35" s="155"/>
      <c r="G35" s="156"/>
      <c r="H35" s="157"/>
      <c r="I35" s="156"/>
      <c r="J35" s="158"/>
      <c r="K35" s="169" t="str">
        <f t="shared" si="0"/>
        <v/>
      </c>
    </row>
    <row r="36" spans="1:11" ht="23.25" customHeight="1" x14ac:dyDescent="0.35">
      <c r="A36" s="153"/>
      <c r="B36" s="154"/>
      <c r="C36" s="154" t="s">
        <v>102</v>
      </c>
      <c r="D36" s="155"/>
      <c r="E36" s="156"/>
      <c r="F36" s="155"/>
      <c r="G36" s="156"/>
      <c r="H36" s="157"/>
      <c r="I36" s="156"/>
      <c r="J36" s="158"/>
      <c r="K36" s="169" t="str">
        <f t="shared" si="0"/>
        <v/>
      </c>
    </row>
    <row r="37" spans="1:11" ht="23.25" customHeight="1" x14ac:dyDescent="0.35">
      <c r="A37" s="153"/>
      <c r="B37" s="154"/>
      <c r="C37" s="154" t="s">
        <v>102</v>
      </c>
      <c r="D37" s="155"/>
      <c r="E37" s="156"/>
      <c r="F37" s="155"/>
      <c r="G37" s="156"/>
      <c r="H37" s="157"/>
      <c r="I37" s="156"/>
      <c r="J37" s="158"/>
      <c r="K37" s="169" t="str">
        <f t="shared" si="0"/>
        <v/>
      </c>
    </row>
    <row r="38" spans="1:11" ht="23.25" customHeight="1" x14ac:dyDescent="0.35">
      <c r="A38" s="153"/>
      <c r="B38" s="154"/>
      <c r="C38" s="154" t="s">
        <v>102</v>
      </c>
      <c r="D38" s="155"/>
      <c r="E38" s="156"/>
      <c r="F38" s="155"/>
      <c r="G38" s="156"/>
      <c r="H38" s="157"/>
      <c r="I38" s="156"/>
      <c r="J38" s="158"/>
      <c r="K38" s="169" t="str">
        <f t="shared" si="0"/>
        <v/>
      </c>
    </row>
    <row r="39" spans="1:11" ht="23.25" customHeight="1" x14ac:dyDescent="0.35">
      <c r="A39" s="159"/>
      <c r="B39" s="160"/>
      <c r="C39" s="160" t="s">
        <v>102</v>
      </c>
      <c r="D39" s="161"/>
      <c r="E39" s="162"/>
      <c r="F39" s="161"/>
      <c r="G39" s="162"/>
      <c r="H39" s="163"/>
      <c r="I39" s="162"/>
      <c r="J39" s="164"/>
      <c r="K39" s="170" t="str">
        <f t="shared" si="0"/>
        <v/>
      </c>
    </row>
    <row r="40" spans="1:11" ht="20.100000000000001" customHeight="1" x14ac:dyDescent="0.35">
      <c r="B40" s="22"/>
      <c r="C40" s="22"/>
      <c r="D40" s="22"/>
      <c r="E40" s="22"/>
      <c r="F40" s="22"/>
      <c r="G40" s="22"/>
      <c r="H40" s="22"/>
      <c r="I40" s="22"/>
      <c r="J40" s="22"/>
      <c r="K40" s="22"/>
    </row>
    <row r="41" spans="1:11" ht="12.95" customHeight="1" x14ac:dyDescent="0.35"/>
    <row r="42" spans="1:11" ht="12.95" customHeight="1" x14ac:dyDescent="0.35"/>
  </sheetData>
  <sheetProtection sheet="1" objects="1" scenarios="1" selectLockedCells="1" autoFilter="0"/>
  <customSheetViews>
    <customSheetView guid="{F8531A1D-0BE7-4C39-B6F0-44D7931A4F52}" scale="25" showPageBreaks="1" showGridLines="0" fitToPage="1" hiddenRows="1" hiddenColumns="1" view="pageBreakPreview">
      <pane xSplit="3" ySplit="10" topLeftCell="D11" activePane="bottomRight" state="frozen"/>
      <selection pane="bottomRight" activeCell="F31" sqref="F31"/>
      <pageMargins left="0.35433070866141736" right="0.35433070866141736" top="1.5748031496062993" bottom="0.78740157480314965" header="0.51181102362204722" footer="0.51181102362204722"/>
      <pageSetup paperSize="9" scale="46" orientation="landscape" r:id="rId1"/>
      <headerFooter differentOddEven="1" differentFirst="1">
        <oddHeader>&amp;L&amp;G</oddHeader>
        <oddFooter xml:space="preserve">&amp;R&amp;D&amp;T&amp;L&amp;"arial,Bold"&amp;10&amp;K3F3F3F &amp;C&amp;"arial,Bold"&amp;14&amp;KFF0000 </oddFooter>
        <evenHeader>&amp;L&amp;G</evenHeader>
        <evenFooter xml:space="preserve">&amp;R&amp;D&amp;T&amp;L&amp;"arial,Bold"&amp;10&amp;K3F3F3F &amp;C&amp;"arial,Bold"&amp;14&amp;KFF0000 </evenFooter>
        <firstFooter xml:space="preserve">&amp;L&amp;"arial,Bold"&amp;10&amp;K3F3F3F &amp;C&amp;"arial,Bold"&amp;14&amp;KFF0000 </firstFooter>
      </headerFooter>
    </customSheetView>
  </customSheetViews>
  <mergeCells count="5">
    <mergeCell ref="A3:B3"/>
    <mergeCell ref="A4:B4"/>
    <mergeCell ref="A5:B5"/>
    <mergeCell ref="A9:G9"/>
    <mergeCell ref="H9:K9"/>
  </mergeCells>
  <pageMargins left="0.35433070866141736" right="0.35433070866141736" top="0.75" bottom="0.78740157480314965" header="0.51181102362204722" footer="0.51181102362204722"/>
  <pageSetup paperSize="9" scale="46" orientation="landscape" r:id="rId2"/>
  <headerFooter differentOddEven="1" differentFirst="1">
    <oddHeader>&amp;L&amp;G</oddHeader>
    <oddFooter xml:space="preserve">&amp;R&amp;D&amp;T&amp;L&amp;"arial,Bold"&amp;10&amp;K3F3F3F &amp;C&amp;"arial,Bold"&amp;14&amp;KFF0000 </oddFooter>
    <evenHeader>&amp;L&amp;G</evenHeader>
    <evenFooter xml:space="preserve">&amp;R&amp;D&amp;T&amp;L&amp;"arial,Bold"&amp;10&amp;K3F3F3F &amp;C&amp;"arial,Bold"&amp;14&amp;KFF0000 </evenFooter>
    <firstFooter xml:space="preserve">&amp;L&amp;"arial,Bold"&amp;10&amp;K3F3F3F &amp;C&amp;"arial,Bold"&amp;14&amp;KFF0000 </firstFooter>
  </headerFooter>
  <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Assumptions_GEN!$B$97:$B$99</xm:f>
          </x14:formula1>
          <xm:sqref>C11:C39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1:Z109"/>
  <sheetViews>
    <sheetView showGridLines="0" topLeftCell="A64" zoomScaleNormal="100" zoomScaleSheetLayoutView="100" workbookViewId="0">
      <selection activeCell="D40" sqref="D40"/>
    </sheetView>
  </sheetViews>
  <sheetFormatPr defaultColWidth="0" defaultRowHeight="11.85" customHeight="1" x14ac:dyDescent="0.35"/>
  <cols>
    <col min="1" max="1" width="9.1328125" style="101" customWidth="1"/>
    <col min="2" max="2" width="55.3984375" style="102" bestFit="1" customWidth="1"/>
    <col min="3" max="3" width="3" style="101" customWidth="1"/>
    <col min="4" max="4" width="36.86328125" style="101" customWidth="1"/>
    <col min="5" max="5" width="2.265625" style="101" customWidth="1"/>
    <col min="6" max="6" width="26.3984375" style="101" customWidth="1"/>
    <col min="7" max="7" width="1.86328125" style="101" customWidth="1"/>
    <col min="8" max="8" width="13" style="101" customWidth="1"/>
    <col min="9" max="9" width="65.59765625" style="101" customWidth="1"/>
    <col min="10" max="10" width="3.73046875" style="101" customWidth="1"/>
    <col min="11" max="11" width="33.3984375" style="101" customWidth="1"/>
    <col min="12" max="26" width="9.1328125" style="101" customWidth="1"/>
    <col min="27" max="16384" width="9.1328125" style="101" hidden="1"/>
  </cols>
  <sheetData>
    <row r="1" spans="1:26" ht="11.85" customHeight="1" x14ac:dyDescent="0.6">
      <c r="A1" s="70"/>
      <c r="B1" s="74"/>
      <c r="C1" s="70"/>
      <c r="D1" s="70"/>
      <c r="E1" s="70"/>
      <c r="F1" s="70"/>
      <c r="G1" s="70"/>
      <c r="H1" s="70"/>
      <c r="I1" s="70"/>
      <c r="J1" s="70"/>
      <c r="K1" s="70"/>
      <c r="L1" s="70"/>
      <c r="M1" s="70"/>
      <c r="N1" s="70"/>
      <c r="O1" s="70"/>
      <c r="P1" s="70"/>
      <c r="Q1" s="70"/>
      <c r="R1" s="70"/>
      <c r="S1" s="70"/>
      <c r="T1" s="70"/>
      <c r="U1" s="70"/>
      <c r="V1" s="70"/>
      <c r="W1" s="70"/>
      <c r="X1" s="70"/>
      <c r="Y1" s="70"/>
      <c r="Z1" s="70"/>
    </row>
    <row r="2" spans="1:26" ht="11.85" customHeight="1" x14ac:dyDescent="0.6">
      <c r="A2" s="70"/>
      <c r="B2" s="74"/>
      <c r="C2" s="70"/>
      <c r="D2" s="70"/>
      <c r="E2" s="70"/>
      <c r="F2" s="70"/>
      <c r="G2" s="70"/>
      <c r="H2" s="70"/>
      <c r="I2" s="70"/>
      <c r="J2" s="70"/>
      <c r="K2" s="70"/>
      <c r="L2" s="70"/>
      <c r="M2" s="70"/>
      <c r="N2" s="70"/>
      <c r="O2" s="70"/>
      <c r="P2" s="70"/>
      <c r="Q2" s="70"/>
      <c r="R2" s="70"/>
      <c r="S2" s="70"/>
      <c r="T2" s="70"/>
      <c r="U2" s="70"/>
      <c r="V2" s="70"/>
      <c r="W2" s="70"/>
      <c r="X2" s="70"/>
      <c r="Y2" s="70"/>
      <c r="Z2" s="70"/>
    </row>
    <row r="3" spans="1:26" ht="11.85" customHeight="1" x14ac:dyDescent="0.6">
      <c r="A3" s="70"/>
      <c r="B3" s="74"/>
      <c r="C3" s="70"/>
      <c r="D3" s="70"/>
      <c r="E3" s="70"/>
      <c r="F3" s="70"/>
      <c r="G3" s="70"/>
      <c r="H3" s="70"/>
      <c r="I3" s="70"/>
      <c r="J3" s="70"/>
      <c r="K3" s="70"/>
      <c r="L3" s="70"/>
      <c r="M3" s="70"/>
      <c r="N3" s="70"/>
      <c r="O3" s="70"/>
      <c r="P3" s="70"/>
      <c r="Q3" s="70"/>
      <c r="R3" s="70"/>
      <c r="S3" s="70"/>
      <c r="T3" s="70"/>
      <c r="U3" s="70"/>
      <c r="V3" s="70"/>
      <c r="W3" s="70"/>
      <c r="X3" s="70"/>
      <c r="Y3" s="70"/>
      <c r="Z3" s="70"/>
    </row>
    <row r="4" spans="1:26" ht="11.85" customHeight="1" x14ac:dyDescent="0.6">
      <c r="A4" s="70"/>
      <c r="B4" s="74"/>
      <c r="C4" s="70"/>
      <c r="D4" s="70"/>
      <c r="E4" s="70"/>
      <c r="F4" s="70"/>
      <c r="G4" s="70"/>
      <c r="H4" s="70"/>
      <c r="I4" s="70"/>
      <c r="J4" s="70"/>
      <c r="K4" s="70"/>
      <c r="L4" s="70"/>
      <c r="M4" s="70"/>
      <c r="N4" s="70"/>
      <c r="O4" s="70"/>
      <c r="P4" s="70"/>
      <c r="Q4" s="70"/>
      <c r="R4" s="70"/>
      <c r="S4" s="70"/>
      <c r="T4" s="70"/>
      <c r="U4" s="70"/>
      <c r="V4" s="70"/>
      <c r="W4" s="70"/>
      <c r="X4" s="70"/>
      <c r="Y4" s="70"/>
      <c r="Z4" s="70"/>
    </row>
    <row r="5" spans="1:26" ht="11.85" customHeight="1" x14ac:dyDescent="0.6">
      <c r="A5" s="71"/>
    </row>
    <row r="6" spans="1:26" s="103" customFormat="1" ht="11.85" customHeight="1" x14ac:dyDescent="0.6">
      <c r="A6" s="70"/>
      <c r="B6" s="72" t="s">
        <v>167</v>
      </c>
      <c r="C6" s="70"/>
      <c r="D6" s="70"/>
      <c r="E6" s="70"/>
      <c r="F6" s="70"/>
      <c r="G6" s="70"/>
      <c r="H6" s="70"/>
      <c r="I6" s="70"/>
      <c r="J6" s="70"/>
      <c r="K6" s="70"/>
      <c r="L6" s="70"/>
      <c r="M6" s="70"/>
      <c r="N6" s="70"/>
      <c r="O6" s="70"/>
      <c r="P6" s="70"/>
      <c r="Q6" s="70"/>
      <c r="R6" s="70"/>
      <c r="S6" s="70"/>
      <c r="T6" s="70"/>
      <c r="U6" s="70"/>
      <c r="V6" s="70"/>
      <c r="W6" s="70"/>
      <c r="X6" s="70"/>
      <c r="Y6" s="70"/>
      <c r="Z6" s="70"/>
    </row>
    <row r="7" spans="1:26" ht="11.85" customHeight="1" x14ac:dyDescent="0.6">
      <c r="A7" s="71"/>
    </row>
    <row r="8" spans="1:26" s="104" customFormat="1" ht="11.85" customHeight="1" x14ac:dyDescent="0.35">
      <c r="B8" s="75" t="s">
        <v>120</v>
      </c>
      <c r="C8" s="105"/>
      <c r="E8" s="105"/>
      <c r="G8" s="105"/>
      <c r="J8" s="105"/>
    </row>
    <row r="9" spans="1:26" s="104" customFormat="1" ht="11.85" customHeight="1" x14ac:dyDescent="0.35">
      <c r="B9" s="75" t="s">
        <v>121</v>
      </c>
      <c r="C9" s="105"/>
      <c r="E9" s="105"/>
      <c r="G9" s="105"/>
      <c r="J9" s="105"/>
    </row>
    <row r="10" spans="1:26" s="104" customFormat="1" ht="11.85" customHeight="1" x14ac:dyDescent="0.35">
      <c r="B10" s="106"/>
      <c r="C10" s="105"/>
      <c r="E10" s="105"/>
      <c r="G10" s="105"/>
      <c r="J10" s="105"/>
    </row>
    <row r="11" spans="1:26" s="103" customFormat="1" ht="11.85" customHeight="1" x14ac:dyDescent="0.6">
      <c r="A11" s="70"/>
      <c r="B11" s="72" t="s">
        <v>118</v>
      </c>
      <c r="C11" s="70"/>
      <c r="D11" s="70"/>
      <c r="E11" s="70"/>
      <c r="F11" s="70"/>
      <c r="G11" s="70"/>
      <c r="H11" s="70"/>
      <c r="I11" s="70"/>
      <c r="J11" s="70"/>
      <c r="K11" s="70"/>
      <c r="L11" s="70"/>
      <c r="M11" s="70"/>
      <c r="N11" s="70"/>
      <c r="O11" s="70"/>
      <c r="P11" s="70"/>
      <c r="Q11" s="70"/>
      <c r="R11" s="70"/>
      <c r="S11" s="70"/>
      <c r="T11" s="70"/>
      <c r="U11" s="70"/>
      <c r="V11" s="70"/>
      <c r="W11" s="70"/>
      <c r="X11" s="70"/>
      <c r="Y11" s="70"/>
      <c r="Z11" s="70"/>
    </row>
    <row r="12" spans="1:26" s="107" customFormat="1" ht="11.85" customHeight="1" x14ac:dyDescent="0.6">
      <c r="A12" s="71"/>
      <c r="B12" s="73"/>
      <c r="C12" s="71"/>
      <c r="D12" s="71"/>
      <c r="E12" s="71"/>
      <c r="F12" s="71"/>
      <c r="G12" s="71"/>
      <c r="H12" s="71"/>
      <c r="I12" s="71"/>
      <c r="J12" s="71"/>
      <c r="K12" s="71"/>
      <c r="L12" s="71"/>
      <c r="M12" s="71"/>
      <c r="N12" s="71"/>
      <c r="O12" s="71"/>
      <c r="P12" s="71"/>
      <c r="Q12" s="71"/>
      <c r="R12" s="71"/>
      <c r="S12" s="71"/>
      <c r="T12" s="71"/>
      <c r="U12" s="71"/>
      <c r="V12" s="71"/>
      <c r="W12" s="71"/>
      <c r="X12" s="71"/>
      <c r="Y12" s="71"/>
      <c r="Z12" s="71"/>
    </row>
    <row r="13" spans="1:26" s="104" customFormat="1" ht="11.85" customHeight="1" x14ac:dyDescent="0.35">
      <c r="B13" s="75" t="s">
        <v>123</v>
      </c>
      <c r="C13" s="105"/>
      <c r="E13" s="105"/>
      <c r="G13" s="105"/>
      <c r="J13" s="105"/>
      <c r="K13" s="105"/>
    </row>
    <row r="14" spans="1:26" s="104" customFormat="1" ht="11.85" customHeight="1" x14ac:dyDescent="0.35">
      <c r="B14" s="75" t="s">
        <v>144</v>
      </c>
      <c r="C14" s="105"/>
      <c r="E14" s="105"/>
      <c r="G14" s="105"/>
      <c r="J14" s="105"/>
      <c r="K14" s="105"/>
    </row>
    <row r="15" spans="1:26" s="104" customFormat="1" ht="11.85" customHeight="1" x14ac:dyDescent="0.35">
      <c r="B15" s="75" t="s">
        <v>145</v>
      </c>
      <c r="C15" s="105"/>
      <c r="E15" s="105"/>
      <c r="F15" s="105"/>
      <c r="G15" s="105"/>
      <c r="J15" s="105"/>
      <c r="K15" s="105"/>
    </row>
    <row r="16" spans="1:26" s="104" customFormat="1" ht="11.85" customHeight="1" x14ac:dyDescent="0.35">
      <c r="B16" s="75" t="s">
        <v>146</v>
      </c>
      <c r="C16" s="105"/>
      <c r="E16" s="105"/>
      <c r="F16" s="105"/>
      <c r="G16" s="105"/>
      <c r="J16" s="105"/>
      <c r="K16" s="105"/>
    </row>
    <row r="17" spans="1:26" s="104" customFormat="1" ht="11.85" customHeight="1" x14ac:dyDescent="0.35">
      <c r="B17" s="75" t="s">
        <v>124</v>
      </c>
      <c r="C17" s="105"/>
      <c r="E17" s="105"/>
      <c r="F17" s="105"/>
      <c r="G17" s="105"/>
      <c r="J17" s="105"/>
      <c r="K17" s="105"/>
    </row>
    <row r="18" spans="1:26" s="104" customFormat="1" ht="11.85" customHeight="1" x14ac:dyDescent="0.35">
      <c r="B18" s="75" t="s">
        <v>125</v>
      </c>
      <c r="C18" s="105"/>
      <c r="E18" s="105"/>
      <c r="F18" s="105"/>
      <c r="G18" s="105"/>
      <c r="J18" s="105"/>
      <c r="K18" s="105"/>
    </row>
    <row r="19" spans="1:26" s="104" customFormat="1" ht="11.85" customHeight="1" x14ac:dyDescent="0.35">
      <c r="B19" s="75" t="s">
        <v>126</v>
      </c>
      <c r="C19" s="105"/>
      <c r="E19" s="105"/>
      <c r="F19" s="105"/>
      <c r="G19" s="105"/>
      <c r="J19" s="105"/>
      <c r="K19" s="105"/>
    </row>
    <row r="20" spans="1:26" s="104" customFormat="1" ht="11.85" customHeight="1" x14ac:dyDescent="0.35">
      <c r="B20" s="75" t="s">
        <v>147</v>
      </c>
      <c r="C20" s="105"/>
      <c r="E20" s="105"/>
      <c r="F20" s="105"/>
      <c r="G20" s="105"/>
      <c r="J20" s="105"/>
      <c r="K20" s="105"/>
    </row>
    <row r="21" spans="1:26" s="104" customFormat="1" ht="11.85" customHeight="1" x14ac:dyDescent="0.35">
      <c r="B21" s="75" t="s">
        <v>148</v>
      </c>
      <c r="C21" s="105"/>
      <c r="E21" s="105"/>
      <c r="F21" s="105"/>
      <c r="G21" s="105"/>
      <c r="J21" s="105"/>
      <c r="K21" s="105"/>
    </row>
    <row r="22" spans="1:26" s="104" customFormat="1" ht="11.85" customHeight="1" x14ac:dyDescent="0.35">
      <c r="B22" s="75" t="s">
        <v>149</v>
      </c>
      <c r="C22" s="105"/>
      <c r="E22" s="105"/>
      <c r="F22" s="101"/>
      <c r="G22" s="105"/>
      <c r="J22" s="105"/>
      <c r="K22" s="105"/>
    </row>
    <row r="23" spans="1:26" s="104" customFormat="1" ht="11.85" customHeight="1" x14ac:dyDescent="0.35">
      <c r="B23" s="75" t="s">
        <v>150</v>
      </c>
      <c r="C23" s="105"/>
      <c r="D23" s="105"/>
      <c r="E23" s="105"/>
      <c r="F23" s="101"/>
      <c r="G23" s="105"/>
      <c r="J23" s="105"/>
      <c r="K23" s="105"/>
    </row>
    <row r="24" spans="1:26" s="104" customFormat="1" ht="11.85" customHeight="1" x14ac:dyDescent="0.35">
      <c r="B24" s="75" t="s">
        <v>151</v>
      </c>
      <c r="C24" s="105"/>
      <c r="D24" s="105"/>
      <c r="E24" s="105"/>
      <c r="F24" s="101"/>
      <c r="G24" s="105"/>
      <c r="J24" s="105"/>
      <c r="K24" s="105"/>
    </row>
    <row r="25" spans="1:26" s="104" customFormat="1" ht="11.85" customHeight="1" x14ac:dyDescent="0.35">
      <c r="B25" s="75" t="s">
        <v>122</v>
      </c>
      <c r="C25" s="105"/>
      <c r="D25" s="105"/>
      <c r="E25" s="105"/>
      <c r="F25" s="101"/>
      <c r="G25" s="105"/>
      <c r="J25" s="105"/>
      <c r="K25" s="105"/>
    </row>
    <row r="26" spans="1:26" s="104" customFormat="1" ht="11.85" customHeight="1" x14ac:dyDescent="0.35">
      <c r="B26" s="75" t="s">
        <v>152</v>
      </c>
      <c r="C26" s="105"/>
      <c r="D26" s="105"/>
      <c r="E26" s="105"/>
      <c r="F26" s="101"/>
      <c r="G26" s="105"/>
      <c r="J26" s="105"/>
      <c r="K26" s="105"/>
    </row>
    <row r="27" spans="1:26" s="104" customFormat="1" ht="11.85" customHeight="1" x14ac:dyDescent="0.35">
      <c r="B27" s="75" t="s">
        <v>153</v>
      </c>
      <c r="C27" s="105"/>
      <c r="D27" s="105"/>
      <c r="E27" s="105"/>
      <c r="F27" s="101"/>
      <c r="G27" s="105"/>
      <c r="J27" s="105"/>
      <c r="K27" s="105"/>
    </row>
    <row r="28" spans="1:26" s="104" customFormat="1" ht="11.85" customHeight="1" x14ac:dyDescent="0.35">
      <c r="B28" s="106"/>
      <c r="C28" s="105"/>
      <c r="D28" s="105"/>
      <c r="E28" s="105"/>
      <c r="F28" s="101"/>
      <c r="G28" s="105"/>
      <c r="J28" s="105"/>
      <c r="K28" s="105"/>
    </row>
    <row r="29" spans="1:26" s="103" customFormat="1" ht="11.85" customHeight="1" x14ac:dyDescent="0.6">
      <c r="A29" s="70"/>
      <c r="B29" s="72" t="s">
        <v>36</v>
      </c>
      <c r="C29" s="70"/>
      <c r="D29" s="70"/>
      <c r="E29" s="70"/>
      <c r="F29" s="70"/>
      <c r="G29" s="70"/>
      <c r="H29" s="70"/>
      <c r="I29" s="70"/>
      <c r="J29" s="70"/>
      <c r="K29" s="70"/>
      <c r="L29" s="70"/>
      <c r="M29" s="70"/>
      <c r="N29" s="70"/>
      <c r="O29" s="70"/>
      <c r="P29" s="70"/>
      <c r="Q29" s="70"/>
      <c r="R29" s="70"/>
      <c r="S29" s="70"/>
      <c r="T29" s="70"/>
      <c r="U29" s="70"/>
      <c r="V29" s="70"/>
      <c r="W29" s="70"/>
      <c r="X29" s="70"/>
      <c r="Y29" s="70"/>
      <c r="Z29" s="70"/>
    </row>
    <row r="30" spans="1:26" s="107" customFormat="1" ht="11.85" customHeight="1" x14ac:dyDescent="0.6">
      <c r="A30" s="71"/>
      <c r="B30" s="73"/>
      <c r="C30" s="71"/>
      <c r="D30" s="71"/>
      <c r="E30" s="71"/>
      <c r="F30" s="71"/>
      <c r="G30" s="71"/>
      <c r="H30" s="71"/>
      <c r="I30" s="71"/>
      <c r="J30" s="71"/>
      <c r="K30" s="71"/>
      <c r="L30" s="71"/>
      <c r="M30" s="71"/>
      <c r="N30" s="71"/>
      <c r="O30" s="71"/>
      <c r="P30" s="71"/>
      <c r="Q30" s="71"/>
      <c r="R30" s="71"/>
      <c r="S30" s="71"/>
      <c r="T30" s="71"/>
      <c r="U30" s="71"/>
      <c r="V30" s="71"/>
      <c r="W30" s="71"/>
      <c r="X30" s="71"/>
      <c r="Y30" s="71"/>
      <c r="Z30" s="71"/>
    </row>
    <row r="31" spans="1:26" s="104" customFormat="1" ht="11.85" customHeight="1" x14ac:dyDescent="0.35">
      <c r="B31" s="75" t="s">
        <v>37</v>
      </c>
      <c r="C31" s="105"/>
      <c r="D31" s="105"/>
      <c r="E31" s="105"/>
      <c r="F31" s="101"/>
      <c r="G31" s="105"/>
      <c r="J31" s="105"/>
      <c r="K31" s="105"/>
    </row>
    <row r="32" spans="1:26" s="104" customFormat="1" ht="11.85" customHeight="1" x14ac:dyDescent="0.35">
      <c r="B32" s="75" t="s">
        <v>38</v>
      </c>
      <c r="C32" s="105"/>
      <c r="D32" s="105"/>
      <c r="E32" s="105"/>
      <c r="F32" s="101"/>
      <c r="G32" s="105"/>
      <c r="J32" s="105"/>
      <c r="K32" s="105"/>
    </row>
    <row r="33" spans="1:26" ht="11.85" customHeight="1" x14ac:dyDescent="0.35">
      <c r="B33" s="75" t="s">
        <v>39</v>
      </c>
    </row>
    <row r="34" spans="1:26" ht="11.85" customHeight="1" x14ac:dyDescent="0.35">
      <c r="B34" s="75" t="s">
        <v>154</v>
      </c>
    </row>
    <row r="35" spans="1:26" ht="11.85" customHeight="1" x14ac:dyDescent="0.35">
      <c r="B35" s="75" t="s">
        <v>40</v>
      </c>
    </row>
    <row r="36" spans="1:26" ht="11.85" customHeight="1" x14ac:dyDescent="0.35">
      <c r="B36" s="75" t="s">
        <v>155</v>
      </c>
    </row>
    <row r="37" spans="1:26" ht="11.85" customHeight="1" x14ac:dyDescent="0.35">
      <c r="B37" s="75" t="s">
        <v>41</v>
      </c>
    </row>
    <row r="39" spans="1:26" s="103" customFormat="1" ht="11.85" customHeight="1" x14ac:dyDescent="0.6">
      <c r="A39" s="70"/>
      <c r="B39" s="72" t="s">
        <v>25</v>
      </c>
      <c r="C39" s="70"/>
      <c r="D39" s="70"/>
      <c r="E39" s="70"/>
      <c r="F39" s="70"/>
      <c r="G39" s="70"/>
      <c r="H39" s="70"/>
      <c r="I39" s="70"/>
      <c r="J39" s="70"/>
      <c r="K39" s="70"/>
      <c r="L39" s="70"/>
      <c r="M39" s="70"/>
      <c r="N39" s="70"/>
      <c r="O39" s="70"/>
      <c r="P39" s="70"/>
      <c r="Q39" s="70"/>
      <c r="R39" s="70"/>
      <c r="S39" s="70"/>
      <c r="T39" s="70"/>
      <c r="U39" s="70"/>
      <c r="V39" s="70"/>
      <c r="W39" s="70"/>
      <c r="X39" s="70"/>
      <c r="Y39" s="70"/>
      <c r="Z39" s="70"/>
    </row>
    <row r="40" spans="1:26" s="107" customFormat="1" ht="11.85" customHeight="1" x14ac:dyDescent="0.6">
      <c r="A40" s="71"/>
      <c r="B40" s="73"/>
      <c r="C40" s="71"/>
      <c r="D40" s="71"/>
      <c r="E40" s="71"/>
      <c r="F40" s="71"/>
      <c r="G40" s="71"/>
      <c r="H40" s="71"/>
      <c r="I40" s="71"/>
      <c r="J40" s="71"/>
      <c r="K40" s="71"/>
      <c r="L40" s="71"/>
      <c r="M40" s="71"/>
      <c r="N40" s="71"/>
      <c r="O40" s="71"/>
      <c r="P40" s="71"/>
      <c r="Q40" s="71"/>
      <c r="R40" s="71"/>
      <c r="S40" s="71"/>
      <c r="T40" s="71"/>
      <c r="U40" s="71"/>
      <c r="V40" s="71"/>
      <c r="W40" s="71"/>
      <c r="X40" s="71"/>
      <c r="Y40" s="71"/>
      <c r="Z40" s="71"/>
    </row>
    <row r="41" spans="1:26" ht="11.85" customHeight="1" x14ac:dyDescent="0.35">
      <c r="B41" s="75" t="s">
        <v>68</v>
      </c>
    </row>
    <row r="42" spans="1:26" ht="11.85" customHeight="1" x14ac:dyDescent="0.35">
      <c r="B42" s="75" t="s">
        <v>70</v>
      </c>
    </row>
    <row r="43" spans="1:26" ht="11.85" customHeight="1" x14ac:dyDescent="0.35">
      <c r="B43" s="75" t="s">
        <v>71</v>
      </c>
    </row>
    <row r="44" spans="1:26" ht="11.85" customHeight="1" x14ac:dyDescent="0.35">
      <c r="B44" s="75" t="s">
        <v>72</v>
      </c>
    </row>
    <row r="45" spans="1:26" ht="11.85" customHeight="1" x14ac:dyDescent="0.35">
      <c r="B45" s="75" t="s">
        <v>73</v>
      </c>
    </row>
    <row r="46" spans="1:26" ht="11.85" customHeight="1" x14ac:dyDescent="0.35">
      <c r="B46" s="75" t="s">
        <v>74</v>
      </c>
    </row>
    <row r="47" spans="1:26" ht="11.85" customHeight="1" x14ac:dyDescent="0.35">
      <c r="B47" s="75" t="s">
        <v>75</v>
      </c>
    </row>
    <row r="48" spans="1:26" ht="11.85" customHeight="1" x14ac:dyDescent="0.35">
      <c r="B48" s="75" t="s">
        <v>76</v>
      </c>
    </row>
    <row r="49" spans="2:2" ht="11.85" customHeight="1" x14ac:dyDescent="0.35">
      <c r="B49" s="75" t="s">
        <v>77</v>
      </c>
    </row>
    <row r="50" spans="2:2" ht="11.85" customHeight="1" x14ac:dyDescent="0.35">
      <c r="B50" s="75" t="s">
        <v>78</v>
      </c>
    </row>
    <row r="51" spans="2:2" ht="11.85" customHeight="1" x14ac:dyDescent="0.35">
      <c r="B51" s="75" t="s">
        <v>79</v>
      </c>
    </row>
    <row r="52" spans="2:2" ht="11.85" customHeight="1" x14ac:dyDescent="0.35">
      <c r="B52" s="75" t="s">
        <v>80</v>
      </c>
    </row>
    <row r="53" spans="2:2" ht="11.85" customHeight="1" x14ac:dyDescent="0.35">
      <c r="B53" s="75" t="s">
        <v>81</v>
      </c>
    </row>
    <row r="54" spans="2:2" ht="11.85" customHeight="1" x14ac:dyDescent="0.35">
      <c r="B54" s="75" t="s">
        <v>82</v>
      </c>
    </row>
    <row r="55" spans="2:2" ht="11.85" customHeight="1" x14ac:dyDescent="0.35">
      <c r="B55" s="75" t="s">
        <v>83</v>
      </c>
    </row>
    <row r="56" spans="2:2" ht="11.85" customHeight="1" x14ac:dyDescent="0.35">
      <c r="B56" s="75" t="s">
        <v>84</v>
      </c>
    </row>
    <row r="57" spans="2:2" ht="11.85" customHeight="1" x14ac:dyDescent="0.35">
      <c r="B57" s="75" t="s">
        <v>85</v>
      </c>
    </row>
    <row r="58" spans="2:2" ht="11.85" customHeight="1" x14ac:dyDescent="0.35">
      <c r="B58" s="75" t="s">
        <v>86</v>
      </c>
    </row>
    <row r="59" spans="2:2" ht="11.85" customHeight="1" x14ac:dyDescent="0.35">
      <c r="B59" s="75" t="s">
        <v>87</v>
      </c>
    </row>
    <row r="60" spans="2:2" ht="11.85" customHeight="1" x14ac:dyDescent="0.35">
      <c r="B60" s="75" t="s">
        <v>88</v>
      </c>
    </row>
    <row r="61" spans="2:2" ht="11.85" customHeight="1" x14ac:dyDescent="0.35">
      <c r="B61" s="75" t="s">
        <v>89</v>
      </c>
    </row>
    <row r="62" spans="2:2" ht="11.85" customHeight="1" x14ac:dyDescent="0.35">
      <c r="B62" s="75" t="s">
        <v>90</v>
      </c>
    </row>
    <row r="63" spans="2:2" ht="11.85" customHeight="1" x14ac:dyDescent="0.35">
      <c r="B63" s="75" t="s">
        <v>91</v>
      </c>
    </row>
    <row r="64" spans="2:2" ht="11.85" customHeight="1" x14ac:dyDescent="0.35">
      <c r="B64" s="75" t="s">
        <v>92</v>
      </c>
    </row>
    <row r="65" spans="1:26" ht="11.85" customHeight="1" x14ac:dyDescent="0.35">
      <c r="B65" s="75" t="s">
        <v>93</v>
      </c>
    </row>
    <row r="67" spans="1:26" s="103" customFormat="1" ht="11.85" customHeight="1" x14ac:dyDescent="0.6">
      <c r="A67" s="70"/>
      <c r="B67" s="72" t="s">
        <v>66</v>
      </c>
      <c r="C67" s="70"/>
      <c r="D67" s="70"/>
      <c r="E67" s="70"/>
      <c r="F67" s="70"/>
      <c r="G67" s="70"/>
      <c r="H67" s="70"/>
      <c r="I67" s="70"/>
      <c r="J67" s="70"/>
      <c r="K67" s="70"/>
      <c r="L67" s="70"/>
      <c r="M67" s="70"/>
      <c r="N67" s="70"/>
      <c r="O67" s="70"/>
      <c r="P67" s="70"/>
      <c r="Q67" s="70"/>
      <c r="R67" s="70"/>
      <c r="S67" s="70"/>
      <c r="T67" s="70"/>
      <c r="U67" s="70"/>
      <c r="V67" s="70"/>
      <c r="W67" s="70"/>
      <c r="X67" s="70"/>
      <c r="Y67" s="70"/>
      <c r="Z67" s="70"/>
    </row>
    <row r="68" spans="1:26" s="107" customFormat="1" ht="11.85" customHeight="1" x14ac:dyDescent="0.6">
      <c r="A68" s="71"/>
      <c r="B68" s="73"/>
      <c r="C68" s="71"/>
      <c r="D68" s="71"/>
      <c r="E68" s="71"/>
      <c r="F68" s="71"/>
      <c r="G68" s="71"/>
      <c r="H68" s="71"/>
      <c r="I68" s="71"/>
      <c r="J68" s="71"/>
      <c r="K68" s="71"/>
      <c r="L68" s="71"/>
      <c r="M68" s="71"/>
      <c r="N68" s="71"/>
      <c r="O68" s="71"/>
      <c r="P68" s="71"/>
      <c r="Q68" s="71"/>
      <c r="R68" s="71"/>
      <c r="S68" s="71"/>
      <c r="T68" s="71"/>
      <c r="U68" s="71"/>
      <c r="V68" s="71"/>
      <c r="W68" s="71"/>
      <c r="X68" s="71"/>
      <c r="Y68" s="71"/>
      <c r="Z68" s="71"/>
    </row>
    <row r="69" spans="1:26" ht="11.85" customHeight="1" x14ac:dyDescent="0.35">
      <c r="B69" s="75" t="s">
        <v>42</v>
      </c>
    </row>
    <row r="70" spans="1:26" ht="11.85" customHeight="1" x14ac:dyDescent="0.35">
      <c r="B70" s="75" t="s">
        <v>43</v>
      </c>
    </row>
    <row r="71" spans="1:26" ht="11.85" customHeight="1" x14ac:dyDescent="0.35">
      <c r="B71" s="75" t="s">
        <v>44</v>
      </c>
    </row>
    <row r="72" spans="1:26" ht="11.85" customHeight="1" x14ac:dyDescent="0.35">
      <c r="B72" s="75" t="s">
        <v>45</v>
      </c>
    </row>
    <row r="73" spans="1:26" ht="11.85" customHeight="1" x14ac:dyDescent="0.35">
      <c r="B73" s="75" t="s">
        <v>46</v>
      </c>
    </row>
    <row r="74" spans="1:26" ht="11.85" customHeight="1" x14ac:dyDescent="0.35">
      <c r="B74" s="75" t="s">
        <v>47</v>
      </c>
    </row>
    <row r="75" spans="1:26" ht="11.85" customHeight="1" x14ac:dyDescent="0.35">
      <c r="B75" s="75" t="s">
        <v>48</v>
      </c>
    </row>
    <row r="76" spans="1:26" ht="11.85" customHeight="1" x14ac:dyDescent="0.35">
      <c r="B76" s="75" t="s">
        <v>49</v>
      </c>
    </row>
    <row r="77" spans="1:26" ht="11.85" customHeight="1" x14ac:dyDescent="0.35">
      <c r="B77" s="75" t="s">
        <v>50</v>
      </c>
    </row>
    <row r="78" spans="1:26" ht="11.85" customHeight="1" x14ac:dyDescent="0.35">
      <c r="B78" s="75" t="s">
        <v>51</v>
      </c>
    </row>
    <row r="79" spans="1:26" ht="11.85" customHeight="1" x14ac:dyDescent="0.35">
      <c r="B79" s="75" t="s">
        <v>52</v>
      </c>
    </row>
    <row r="80" spans="1:26" ht="11.85" customHeight="1" x14ac:dyDescent="0.35">
      <c r="B80" s="75" t="s">
        <v>53</v>
      </c>
    </row>
    <row r="81" spans="1:26" ht="11.85" customHeight="1" x14ac:dyDescent="0.35">
      <c r="B81" s="75" t="s">
        <v>54</v>
      </c>
    </row>
    <row r="82" spans="1:26" ht="11.85" customHeight="1" x14ac:dyDescent="0.35">
      <c r="B82" s="75" t="s">
        <v>55</v>
      </c>
    </row>
    <row r="83" spans="1:26" ht="11.85" customHeight="1" x14ac:dyDescent="0.35">
      <c r="B83" s="75" t="s">
        <v>56</v>
      </c>
    </row>
    <row r="84" spans="1:26" ht="11.85" customHeight="1" x14ac:dyDescent="0.35">
      <c r="B84" s="75" t="s">
        <v>57</v>
      </c>
    </row>
    <row r="85" spans="1:26" ht="11.85" customHeight="1" x14ac:dyDescent="0.35">
      <c r="B85" s="75" t="s">
        <v>58</v>
      </c>
    </row>
    <row r="86" spans="1:26" ht="11.85" customHeight="1" x14ac:dyDescent="0.35">
      <c r="B86" s="75" t="s">
        <v>65</v>
      </c>
    </row>
    <row r="87" spans="1:26" ht="11.85" customHeight="1" x14ac:dyDescent="0.35">
      <c r="B87" s="75" t="s">
        <v>59</v>
      </c>
    </row>
    <row r="88" spans="1:26" ht="11.85" customHeight="1" x14ac:dyDescent="0.35">
      <c r="B88" s="75" t="s">
        <v>60</v>
      </c>
    </row>
    <row r="89" spans="1:26" ht="11.85" customHeight="1" x14ac:dyDescent="0.35">
      <c r="B89" s="75" t="s">
        <v>61</v>
      </c>
    </row>
    <row r="90" spans="1:26" ht="11.85" customHeight="1" x14ac:dyDescent="0.35">
      <c r="B90" s="75" t="s">
        <v>62</v>
      </c>
    </row>
    <row r="91" spans="1:26" ht="11.85" customHeight="1" x14ac:dyDescent="0.35">
      <c r="B91" s="75" t="s">
        <v>63</v>
      </c>
    </row>
    <row r="92" spans="1:26" ht="11.85" customHeight="1" x14ac:dyDescent="0.35">
      <c r="B92" s="75" t="s">
        <v>64</v>
      </c>
    </row>
    <row r="93" spans="1:26" ht="11.85" customHeight="1" x14ac:dyDescent="0.35">
      <c r="B93" s="75" t="s">
        <v>94</v>
      </c>
    </row>
    <row r="95" spans="1:26" s="103" customFormat="1" ht="11.85" customHeight="1" x14ac:dyDescent="0.6">
      <c r="A95" s="70"/>
      <c r="B95" s="72" t="s">
        <v>96</v>
      </c>
      <c r="C95" s="70"/>
      <c r="D95" s="70"/>
      <c r="E95" s="70"/>
      <c r="F95" s="70"/>
      <c r="G95" s="70"/>
      <c r="H95" s="70"/>
      <c r="I95" s="70"/>
      <c r="J95" s="70"/>
      <c r="K95" s="70"/>
      <c r="L95" s="70"/>
      <c r="M95" s="70"/>
      <c r="N95" s="70"/>
      <c r="O95" s="70"/>
      <c r="P95" s="70"/>
      <c r="Q95" s="70"/>
      <c r="R95" s="70"/>
      <c r="S95" s="70"/>
      <c r="T95" s="70"/>
      <c r="U95" s="70"/>
      <c r="V95" s="70"/>
      <c r="W95" s="70"/>
      <c r="X95" s="70"/>
      <c r="Y95" s="70"/>
      <c r="Z95" s="70"/>
    </row>
    <row r="96" spans="1:26" s="107" customFormat="1" ht="11.85" customHeight="1" x14ac:dyDescent="0.6">
      <c r="A96" s="71"/>
      <c r="B96" s="73"/>
      <c r="C96" s="71"/>
      <c r="D96" s="71"/>
      <c r="E96" s="71"/>
      <c r="F96" s="71"/>
      <c r="G96" s="71"/>
      <c r="H96" s="71"/>
      <c r="I96" s="71"/>
      <c r="J96" s="71"/>
      <c r="K96" s="71"/>
      <c r="L96" s="71"/>
      <c r="M96" s="71"/>
      <c r="N96" s="71"/>
      <c r="O96" s="71"/>
      <c r="P96" s="71"/>
      <c r="Q96" s="71"/>
      <c r="R96" s="71"/>
      <c r="S96" s="71"/>
      <c r="T96" s="71"/>
      <c r="U96" s="71"/>
      <c r="V96" s="71"/>
      <c r="W96" s="71"/>
      <c r="X96" s="71"/>
      <c r="Y96" s="71"/>
      <c r="Z96" s="71"/>
    </row>
    <row r="97" spans="1:26" ht="11.85" customHeight="1" x14ac:dyDescent="0.35">
      <c r="B97" s="75" t="s">
        <v>116</v>
      </c>
    </row>
    <row r="98" spans="1:26" ht="11.85" customHeight="1" x14ac:dyDescent="0.35">
      <c r="B98" s="75" t="s">
        <v>5</v>
      </c>
    </row>
    <row r="99" spans="1:26" ht="11.85" customHeight="1" x14ac:dyDescent="0.35">
      <c r="B99" s="75" t="s">
        <v>117</v>
      </c>
    </row>
    <row r="100" spans="1:26" ht="11.85" customHeight="1" x14ac:dyDescent="0.35">
      <c r="B100" s="101"/>
    </row>
    <row r="101" spans="1:26" ht="11.85" customHeight="1" x14ac:dyDescent="0.35">
      <c r="B101" s="75" t="s">
        <v>101</v>
      </c>
    </row>
    <row r="102" spans="1:26" ht="11.85" customHeight="1" x14ac:dyDescent="0.35">
      <c r="B102" s="75" t="s">
        <v>229</v>
      </c>
    </row>
    <row r="103" spans="1:26" ht="11.85" customHeight="1" x14ac:dyDescent="0.35">
      <c r="B103" s="101"/>
    </row>
    <row r="104" spans="1:26" ht="11.85" customHeight="1" x14ac:dyDescent="0.6">
      <c r="A104" s="70"/>
      <c r="B104" s="72" t="s">
        <v>224</v>
      </c>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row>
    <row r="105" spans="1:26" ht="11.85" customHeight="1" x14ac:dyDescent="0.35">
      <c r="B105" s="101"/>
    </row>
    <row r="106" spans="1:26" ht="11.85" customHeight="1" x14ac:dyDescent="0.35">
      <c r="B106" s="75" t="s">
        <v>225</v>
      </c>
    </row>
    <row r="107" spans="1:26" ht="11.85" customHeight="1" x14ac:dyDescent="0.35">
      <c r="B107" s="75" t="s">
        <v>226</v>
      </c>
    </row>
    <row r="109" spans="1:26" s="103" customFormat="1" ht="11.85" customHeight="1" x14ac:dyDescent="0.6">
      <c r="A109" s="70"/>
      <c r="B109" s="72" t="s">
        <v>168</v>
      </c>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row>
  </sheetData>
  <sheetProtection selectLockedCells="1"/>
  <customSheetViews>
    <customSheetView guid="{F8531A1D-0BE7-4C39-B6F0-44D7931A4F52}" showGridLines="0" printArea="1" hiddenColumns="1" state="hidden">
      <selection activeCell="B8" sqref="B8"/>
      <pageMargins left="0.7" right="0.7" top="0.75" bottom="0.75" header="0.3" footer="0.3"/>
      <pageSetup paperSize="9" scale="40" orientation="portrait" r:id="rId1"/>
      <headerFooter differentOddEven="1" differentFirst="1">
        <oddFooter xml:space="preserve">&amp;L&amp;"arial,Bold"&amp;10&amp;K3F3F3F &amp;C&amp;"arial,Bold"&amp;14&amp;KFF0000 </oddFooter>
        <evenFooter xml:space="preserve">&amp;L&amp;"arial,Bold"&amp;10&amp;K3F3F3F &amp;C&amp;"arial,Bold"&amp;14&amp;KFF0000 </evenFooter>
        <firstFooter xml:space="preserve">&amp;L&amp;"arial,Bold"&amp;10&amp;K3F3F3F &amp;C&amp;"arial,Bold"&amp;14&amp;KFF0000 </firstFooter>
      </headerFooter>
    </customSheetView>
  </customSheetViews>
  <pageMargins left="0.7" right="0.7" top="0.75" bottom="0.75" header="0.3" footer="0.3"/>
  <pageSetup paperSize="9" scale="40" orientation="portrait" r:id="rId2"/>
  <headerFooter differentOddEven="1" differentFirst="1">
    <oddFooter xml:space="preserve">&amp;L&amp;"arial,Bold"&amp;10&amp;K3F3F3F &amp;C&amp;"arial,Bold"&amp;14&amp;KFF0000 </oddFooter>
    <evenFooter xml:space="preserve">&amp;L&amp;"arial,Bold"&amp;10&amp;K3F3F3F &amp;C&amp;"arial,Bold"&amp;14&amp;KFF0000 </evenFooter>
    <firstFooter xml:space="preserve">&amp;L&amp;"arial,Bold"&amp;10&amp;K3F3F3F &amp;C&amp;"arial,Bold"&amp;14&amp;KFF0000 </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http://schemas.microsoft.com/sharepoint/v3" xsi:nil="true"/>
    <ClientIndustry xmlns="http://schemas.microsoft.com/sharepoint/v3">General Government, </ClientIndustry>
    <Status xmlns="http://schemas.microsoft.com/sharepoint/v3">Draft</Status>
    <Month xmlns="http://schemas.microsoft.com/sharepoint/v3" xsi:nil="true"/>
    <EmailTo xmlns="http://schemas.microsoft.com/sharepoint/v3" xsi:nil="true"/>
    <RoutingInfo xmlns="http://schemas.microsoft.com/sharepoint/v3" xsi:nil="true"/>
    <EmailHeaders xmlns="http://schemas.microsoft.com/sharepoint/v4" xsi:nil="true"/>
    <DocumentCategory xmlns="http://schemas.microsoft.com/sharepoint/v3" xsi:nil="true"/>
    <EmailSender xmlns="http://schemas.microsoft.com/sharepoint/v3" xsi:nil="true"/>
    <EmailFrom xmlns="http://schemas.microsoft.com/sharepoint/v3" xsi:nil="true"/>
    <EdreamsCustomField4 xmlns="http://schemas.microsoft.com/sharepoint/v3" xsi:nil="true"/>
    <EdreamsCustomField5 xmlns="http://schemas.microsoft.com/sharepoint/v3" xsi:nil="true"/>
    <Barcode xmlns="http://schemas.microsoft.com/sharepoint/v3" xsi:nil="true"/>
    <ProjectNumber xmlns="http://schemas.microsoft.com/sharepoint/v3">DEPA0644-01</ProjectNumber>
    <EmailSubject xmlns="http://schemas.microsoft.com/sharepoint/v3" xsi:nil="true"/>
    <EdreamsCustomField1 xmlns="http://schemas.microsoft.com/sharepoint/v3" xsi:nil="true"/>
    <EdreamsCustomField2 xmlns="http://schemas.microsoft.com/sharepoint/v3" xsi:nil="true"/>
    <ClientName xmlns="http://schemas.microsoft.com/sharepoint/v3">STATE OF VICTORIA - DEPARTMENT OF JUSTIC</ClientName>
    <EdreamsCustomField3 xmlns="http://schemas.microsoft.com/sharepoint/v3" xsi:nil="true"/>
    <RequestOriginal xmlns="http://schemas.microsoft.com/sharepoint/v3" xsi:nil="true"/>
    <ProjectName xmlns="http://schemas.microsoft.com/sharepoint/v3">18 - Victorian DRFA Impl</ProjectName>
    <ClientNumber xmlns="http://schemas.microsoft.com/sharepoint/v3">2775797</ClientNumber>
    <Hash xmlns="http://schemas.microsoft.com/sharepoint/v3" xsi:nil="true"/>
    <EmailCc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False</openByDefault>
  <xsnScope/>
</customXsn>
</file>

<file path=customXml/item4.xml><?xml version="1.0" encoding="utf-8"?>
<ct:contentTypeSchema xmlns:ct="http://schemas.microsoft.com/office/2006/metadata/contentType" xmlns:ma="http://schemas.microsoft.com/office/2006/metadata/properties/metaAttributes" ct:_="" ma:_="" ma:contentTypeName="FAS Document" ma:contentTypeID="0x010100D3DFCF6CB9174298A5FC3AC90FEF1D8E0062BC015A2BCC40F4B8A55790423B0CFB004A5F837666558C4CAA35EF02E37862D9" ma:contentTypeVersion="6" ma:contentTypeDescription="FAS Document Content Type" ma:contentTypeScope="" ma:versionID="231b67120dbad84f3793da17147d0699">
  <xsd:schema xmlns:xsd="http://www.w3.org/2001/XMLSchema" xmlns:xs="http://www.w3.org/2001/XMLSchema" xmlns:p="http://schemas.microsoft.com/office/2006/metadata/properties" xmlns:ns1="http://schemas.microsoft.com/sharepoint/v3" xmlns:ns2="http://schemas.microsoft.com/sharepoint/v4" targetNamespace="http://schemas.microsoft.com/office/2006/metadata/properties" ma:root="true" ma:fieldsID="fcc3730672a2b468aa01aed2a422b136" ns1:_="" ns2:_="">
    <xsd:import namespace="http://schemas.microsoft.com/sharepoint/v3"/>
    <xsd:import namespace="http://schemas.microsoft.com/sharepoint/v4"/>
    <xsd:element name="properties">
      <xsd:complexType>
        <xsd:sequence>
          <xsd:element name="documentManagement">
            <xsd:complexType>
              <xsd:all>
                <xsd:element ref="ns1:Status" minOccurs="0"/>
                <xsd:element ref="ns1:Year" minOccurs="0"/>
                <xsd:element ref="ns1:Month" minOccurs="0"/>
                <xsd:element ref="ns1:ClientName" minOccurs="0"/>
                <xsd:element ref="ns1:ClientIndustry" minOccurs="0"/>
                <xsd:element ref="ns1:ProjectName" minOccurs="0"/>
                <xsd:element ref="ns1:ClientNumber" minOccurs="0"/>
                <xsd:element ref="ns1:ProjectNumber" minOccurs="0"/>
                <xsd:element ref="ns1:Barcode" minOccurs="0"/>
                <xsd:element ref="ns1:RoutingInfo" minOccurs="0"/>
                <xsd:element ref="ns1:RequestOriginal" minOccurs="0"/>
                <xsd:element ref="ns1:Hash" minOccurs="0"/>
                <xsd:element ref="ns1:DocumentCategory" minOccurs="0"/>
                <xsd:element ref="ns1:EdreamsCustomField1" minOccurs="0"/>
                <xsd:element ref="ns1:EdreamsCustomField2" minOccurs="0"/>
                <xsd:element ref="ns1:EdreamsCustomField3" minOccurs="0"/>
                <xsd:element ref="ns1:EdreamsCustomField4" minOccurs="0"/>
                <xsd:element ref="ns1:EdreamsCustomField5" minOccurs="0"/>
                <xsd:element ref="ns1:EmailSender" minOccurs="0"/>
                <xsd:element ref="ns1:EmailTo" minOccurs="0"/>
                <xsd:element ref="ns1:EmailCc" minOccurs="0"/>
                <xsd:element ref="ns1:EmailFrom" minOccurs="0"/>
                <xsd:element ref="ns1:EmailSubject" minOccurs="0"/>
                <xsd:element ref="ns2: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ma:readOnly="false">
      <xsd:simpleType>
        <xsd:restriction base="dms:Choice">
          <xsd:enumeration value="Draft"/>
          <xsd:enumeration value="Final"/>
        </xsd:restriction>
      </xsd:simpleType>
    </xsd:element>
    <xsd:element name="Year" ma:index="9" nillable="true" ma:displayName="Year" ma:format="Dropdown" ma:internalName="Year" ma:readOnly="false">
      <xsd:simpleType>
        <xsd:restriction base="dms:Choice">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element>
    <xsd:element name="Month" ma:index="10" nillable="true" ma:displayName="Month" ma:format="Dropdown" ma:internalName="Month"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restriction>
      </xsd:simpleType>
    </xsd:element>
    <xsd:element name="ClientName" ma:index="11" nillable="true" ma:displayName="Client Name" ma:default="STATE OF VICTORIA - DEPARTMENT OF JUSTIC" ma:internalName="ClientName">
      <xsd:simpleType>
        <xsd:restriction base="dms:Text"/>
      </xsd:simpleType>
    </xsd:element>
    <xsd:element name="ClientIndustry" ma:index="12" nillable="true" ma:displayName="Client Industry" ma:default="General Government, " ma:internalName="ClientIndustry">
      <xsd:simpleType>
        <xsd:restriction base="dms:Text"/>
      </xsd:simpleType>
    </xsd:element>
    <xsd:element name="ProjectName" ma:index="13" nillable="true" ma:displayName="Project Name" ma:default="18 - Victorian DRFA Impl" ma:internalName="ProjectName">
      <xsd:simpleType>
        <xsd:restriction base="dms:Text"/>
      </xsd:simpleType>
    </xsd:element>
    <xsd:element name="ClientNumber" ma:index="14" nillable="true" ma:displayName="Client Number" ma:default="2775797" ma:internalName="ClientNumber">
      <xsd:simpleType>
        <xsd:restriction base="dms:Text"/>
      </xsd:simpleType>
    </xsd:element>
    <xsd:element name="ProjectNumber" ma:index="15" nillable="true" ma:displayName="Project Number" ma:default="DEPA0644-01" ma:internalName="ProjectNumber">
      <xsd:simpleType>
        <xsd:restriction base="dms:Text"/>
      </xsd:simpleType>
    </xsd:element>
    <xsd:element name="Barcode" ma:index="16" nillable="true" ma:displayName="Barcode" ma:description="" ma:internalName="Barcode">
      <xsd:simpleType>
        <xsd:restriction base="dms:Text"/>
      </xsd:simpleType>
    </xsd:element>
    <xsd:element name="RoutingInfo" ma:index="17" nillable="true" ma:displayName="Routing Info" ma:description="" ma:internalName="RoutingInfo">
      <xsd:simpleType>
        <xsd:restriction base="dms:Text"/>
      </xsd:simpleType>
    </xsd:element>
    <xsd:element name="RequestOriginal" ma:index="18" nillable="true" ma:displayName="Request Original" ma:description="" ma:internalName="RequestOriginal">
      <xsd:simpleType>
        <xsd:restriction base="dms:Text"/>
      </xsd:simpleType>
    </xsd:element>
    <xsd:element name="Hash" ma:index="19" nillable="true" ma:displayName="Hash" ma:hidden="true" ma:internalName="Hash" ma:readOnly="false">
      <xsd:simpleType>
        <xsd:restriction base="dms:Text"/>
      </xsd:simpleType>
    </xsd:element>
    <xsd:element name="DocumentCategory" ma:index="20" nillable="true" ma:displayName="Document Category" ma:internalName="DocumentCategory" ma:readOnly="false">
      <xsd:simpleType>
        <xsd:restriction base="dms:Unknown"/>
      </xsd:simpleType>
    </xsd:element>
    <xsd:element name="EdreamsCustomField1" ma:index="21" nillable="true" ma:displayName="EdreamsCustomField1" ma:description="Do not use this field for now!" ma:hidden="true" ma:internalName="EdreamsCustomField1" ma:readOnly="false">
      <xsd:simpleType>
        <xsd:restriction base="dms:Unknown"/>
      </xsd:simpleType>
    </xsd:element>
    <xsd:element name="EdreamsCustomField2" ma:index="22" nillable="true" ma:displayName="EdreamsCustomField2" ma:description="Do not use this field for now!" ma:hidden="true" ma:internalName="EdreamsCustomField2" ma:readOnly="false">
      <xsd:simpleType>
        <xsd:restriction base="dms:Unknown"/>
      </xsd:simpleType>
    </xsd:element>
    <xsd:element name="EdreamsCustomField3" ma:index="23" nillable="true" ma:displayName="EdreamsCustomField3" ma:description="Do not use this field for now!" ma:hidden="true" ma:internalName="EdreamsCustomField3" ma:readOnly="false">
      <xsd:simpleType>
        <xsd:restriction base="dms:Unknown"/>
      </xsd:simpleType>
    </xsd:element>
    <xsd:element name="EdreamsCustomField4" ma:index="24" nillable="true" ma:displayName="EdreamsCustomField4" ma:description="Do not use this field for now!" ma:hidden="true" ma:internalName="EdreamsCustomField4" ma:readOnly="false">
      <xsd:simpleType>
        <xsd:restriction base="dms:Unknown"/>
      </xsd:simpleType>
    </xsd:element>
    <xsd:element name="EdreamsCustomField5" ma:index="25" nillable="true" ma:displayName="EdreamsCustomField5" ma:description="Do not use this field for now!" ma:hidden="true" ma:internalName="EdreamsCustomField5" ma:readOnly="false">
      <xsd:simpleType>
        <xsd:restriction base="dms:Unknown"/>
      </xsd:simpleType>
    </xsd:element>
    <xsd:element name="EmailSender" ma:index="26" nillable="true" ma:displayName="E-Mail Sender" ma:hidden="true" ma:internalName="EmailSender">
      <xsd:simpleType>
        <xsd:restriction base="dms:Note">
          <xsd:maxLength value="255"/>
        </xsd:restriction>
      </xsd:simpleType>
    </xsd:element>
    <xsd:element name="EmailTo" ma:index="27" nillable="true" ma:displayName="E-Mail To" ma:hidden="true" ma:internalName="EmailTo">
      <xsd:simpleType>
        <xsd:restriction base="dms:Note">
          <xsd:maxLength value="255"/>
        </xsd:restriction>
      </xsd:simpleType>
    </xsd:element>
    <xsd:element name="EmailCc" ma:index="28" nillable="true" ma:displayName="E-Mail Cc" ma:hidden="true" ma:internalName="EmailCc">
      <xsd:simpleType>
        <xsd:restriction base="dms:Note">
          <xsd:maxLength value="255"/>
        </xsd:restriction>
      </xsd:simpleType>
    </xsd:element>
    <xsd:element name="EmailFrom" ma:index="29" nillable="true" ma:displayName="E-Mail From" ma:hidden="true" ma:internalName="EmailFrom">
      <xsd:simpleType>
        <xsd:restriction base="dms:Text"/>
      </xsd:simpleType>
    </xsd:element>
    <xsd:element name="EmailSubject" ma:index="30"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31" nillable="true" ma:displayName="E-Mail Headers" ma:hidden="true" ma:internalName="EmailHeader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864959-1AF4-483F-8083-16AB139FDCBD}">
  <ds:schemaRefs>
    <ds:schemaRef ds:uri="http://schemas.microsoft.com/sharepoint/v3"/>
    <ds:schemaRef ds:uri="http://schemas.microsoft.com/sharepoint/v4"/>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C6C5245E-40BF-4F50-B64C-60FC4E2A98DF}">
  <ds:schemaRefs>
    <ds:schemaRef ds:uri="http://schemas.microsoft.com/sharepoint/v3/contenttype/forms"/>
  </ds:schemaRefs>
</ds:datastoreItem>
</file>

<file path=customXml/itemProps3.xml><?xml version="1.0" encoding="utf-8"?>
<ds:datastoreItem xmlns:ds="http://schemas.openxmlformats.org/officeDocument/2006/customXml" ds:itemID="{50C436C7-A105-48E0-AF0B-035B7E666F55}">
  <ds:schemaRefs>
    <ds:schemaRef ds:uri="http://schemas.microsoft.com/office/2006/metadata/customXsn"/>
  </ds:schemaRefs>
</ds:datastoreItem>
</file>

<file path=customXml/itemProps4.xml><?xml version="1.0" encoding="utf-8"?>
<ds:datastoreItem xmlns:ds="http://schemas.openxmlformats.org/officeDocument/2006/customXml" ds:itemID="{EEFC57D5-2D61-4F5C-AA6E-166EB8F6D8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13</vt:i4>
      </vt:variant>
    </vt:vector>
  </HeadingPairs>
  <TitlesOfParts>
    <vt:vector size="19" baseType="lpstr">
      <vt:lpstr>V Form D-Dec</vt:lpstr>
      <vt:lpstr>V Form A-EW</vt:lpstr>
      <vt:lpstr>V Form B-RW</vt:lpstr>
      <vt:lpstr>V Form B2-CW</vt:lpstr>
      <vt:lpstr>V Form C-MR</vt:lpstr>
      <vt:lpstr>Assumptions_GEN</vt:lpstr>
      <vt:lpstr>'V Form A-EW'!_FilterDatabase</vt:lpstr>
      <vt:lpstr>'V Form B2-CW'!_FilterDatabase</vt:lpstr>
      <vt:lpstr>'V Form B-RW'!_FilterDatabase</vt:lpstr>
      <vt:lpstr>'V Form C-MR'!_FilterDatabase</vt:lpstr>
      <vt:lpstr>ClaimID</vt:lpstr>
      <vt:lpstr>DeliveryAgent</vt:lpstr>
      <vt:lpstr>EventName</vt:lpstr>
      <vt:lpstr>Assumptions_GEN!Print_Area</vt:lpstr>
      <vt:lpstr>'V Form A-EW'!Print_Area</vt:lpstr>
      <vt:lpstr>'V Form B2-CW'!Print_Area</vt:lpstr>
      <vt:lpstr>'V Form B-RW'!Print_Area</vt:lpstr>
      <vt:lpstr>'V Form D-Dec'!Print_Area</vt:lpstr>
      <vt:lpstr>'V Form A-EW'!Print_Titles</vt:lpstr>
    </vt:vector>
  </TitlesOfParts>
  <Company>Deloitte Touche Tohmatsu Services,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Shum, Pui Mun (AU - Melbourne)</dc:creator>
  <cp:lastModifiedBy>Joe Tigani (DTF)</cp:lastModifiedBy>
  <cp:lastPrinted>2019-01-13T14:08:55Z</cp:lastPrinted>
  <dcterms:created xsi:type="dcterms:W3CDTF">2018-10-08T22:18:04Z</dcterms:created>
  <dcterms:modified xsi:type="dcterms:W3CDTF">2019-03-05T21:06:43Z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0x010100D3DFCF6CB9174298A5FC3AC90FEF1D8E0062BC015A2BCC40F4B8A55790423B0CFB004A5F837666558C4CAA35EF02E37862D9</vt:lpwstr>
  </property>
  <property fmtid="{D5CDD505-2E9C-101B-9397-08002B2CF9AE}" pid="3" name="TitusGUID">
    <vt:lpwstr>e86959a4-6f8f-4dda-bd4a-8a8ca27db49e</vt:lpwstr>
  </property>
  <property fmtid="{D5CDD505-2E9C-101B-9397-08002B2CF9AE}" pid="4" name="Classification">
    <vt:lpwstr>Do Not Mark</vt:lpwstr>
  </property>
</Properties>
</file>