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970" windowWidth="28830" windowHeight="6870" activeTab="1"/>
  </bookViews>
  <sheets>
    <sheet name="ESC with formula" sheetId="1" r:id="rId1"/>
    <sheet name="ESC (updated sheet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K31" i="2" l="1"/>
  <c r="J31" i="2"/>
  <c r="C31" i="2"/>
  <c r="K30" i="2"/>
  <c r="J30" i="2"/>
  <c r="D30" i="2"/>
  <c r="C30" i="2"/>
  <c r="K29" i="2"/>
  <c r="J29" i="2"/>
  <c r="D29" i="2"/>
  <c r="C29" i="2"/>
  <c r="K26" i="2"/>
  <c r="J26" i="2"/>
  <c r="D26" i="2"/>
  <c r="C26" i="2"/>
  <c r="K23" i="2"/>
  <c r="J23" i="2"/>
  <c r="D23" i="2"/>
  <c r="C23" i="2"/>
  <c r="K22" i="2"/>
  <c r="J22" i="2"/>
  <c r="D22" i="2"/>
  <c r="C22" i="2"/>
  <c r="K21" i="2"/>
  <c r="J21" i="2"/>
  <c r="D21" i="2"/>
  <c r="C21" i="2"/>
  <c r="K20" i="2"/>
  <c r="J20" i="2"/>
  <c r="D20" i="2"/>
  <c r="C20" i="2"/>
  <c r="K19" i="2"/>
  <c r="J19" i="2"/>
  <c r="D19" i="2"/>
  <c r="C19" i="2"/>
  <c r="K18" i="2"/>
  <c r="J18" i="2"/>
  <c r="D18" i="2"/>
  <c r="C18" i="2"/>
  <c r="K16" i="2"/>
  <c r="J16" i="2"/>
  <c r="D16" i="2"/>
  <c r="C16" i="2"/>
  <c r="K15" i="2"/>
  <c r="J15" i="2"/>
  <c r="D15" i="2"/>
  <c r="C15" i="2"/>
  <c r="K14" i="2"/>
  <c r="J14" i="2"/>
  <c r="D14" i="2"/>
  <c r="C14" i="2"/>
  <c r="K13" i="2"/>
  <c r="J13" i="2"/>
  <c r="D13" i="2"/>
  <c r="C13" i="2"/>
  <c r="K12" i="2"/>
  <c r="J12" i="2"/>
  <c r="D12" i="2"/>
  <c r="C12" i="2"/>
  <c r="K11" i="2"/>
  <c r="J11" i="2"/>
  <c r="D11" i="2"/>
  <c r="C11" i="2"/>
  <c r="K8" i="2"/>
  <c r="J8" i="2"/>
  <c r="D8" i="2"/>
  <c r="C8" i="2"/>
  <c r="K7" i="2"/>
  <c r="J7" i="2"/>
  <c r="D7" i="2"/>
  <c r="C7" i="2"/>
  <c r="P30" i="1"/>
  <c r="O30" i="1"/>
  <c r="N30" i="1"/>
  <c r="M30" i="1"/>
  <c r="L30" i="1"/>
  <c r="K30" i="1"/>
  <c r="J30" i="1"/>
  <c r="K29" i="1"/>
  <c r="K28" i="1"/>
  <c r="K27" i="1"/>
  <c r="K24" i="1"/>
  <c r="K17" i="1"/>
  <c r="K18" i="1"/>
  <c r="K19" i="1"/>
  <c r="K20" i="1"/>
  <c r="K21" i="1"/>
  <c r="K16" i="1"/>
  <c r="K14" i="1"/>
  <c r="K13" i="1"/>
  <c r="K12" i="1"/>
  <c r="K11" i="1"/>
  <c r="K10" i="1"/>
  <c r="K9" i="1"/>
  <c r="K6" i="1"/>
  <c r="K5" i="1"/>
  <c r="J29" i="1"/>
  <c r="J28" i="1"/>
  <c r="J27" i="1"/>
  <c r="J24" i="1"/>
  <c r="J17" i="1"/>
  <c r="J18" i="1"/>
  <c r="J19" i="1"/>
  <c r="J20" i="1"/>
  <c r="J21" i="1"/>
  <c r="J16" i="1"/>
  <c r="J10" i="1"/>
  <c r="J11" i="1"/>
  <c r="J12" i="1"/>
  <c r="J13" i="1"/>
  <c r="J14" i="1"/>
  <c r="J9" i="1"/>
  <c r="J6" i="1"/>
  <c r="J5" i="1"/>
  <c r="D30" i="1" l="1"/>
  <c r="G30" i="1"/>
  <c r="I30" i="1"/>
  <c r="C28" i="1"/>
  <c r="C29" i="1"/>
  <c r="C27" i="1"/>
  <c r="C24" i="1"/>
  <c r="C18" i="1"/>
  <c r="C19" i="1"/>
  <c r="C20" i="1"/>
  <c r="C21" i="1"/>
  <c r="C17" i="1"/>
  <c r="C16" i="1"/>
  <c r="F30" i="1"/>
  <c r="E30" i="1"/>
  <c r="D28" i="1"/>
  <c r="D27" i="1"/>
  <c r="D24" i="1"/>
  <c r="D21" i="1"/>
  <c r="D20" i="1"/>
  <c r="D19" i="1"/>
  <c r="D18" i="1"/>
  <c r="D17" i="1"/>
  <c r="D16" i="1"/>
  <c r="D10" i="1"/>
  <c r="D11" i="1"/>
  <c r="D12" i="1"/>
  <c r="D13" i="1"/>
  <c r="D14" i="1"/>
  <c r="D9" i="1"/>
  <c r="D6" i="1"/>
  <c r="D5" i="1"/>
  <c r="C10" i="1"/>
  <c r="C11" i="1"/>
  <c r="C12" i="1"/>
  <c r="C13" i="1"/>
  <c r="C14" i="1"/>
  <c r="C9" i="1"/>
  <c r="C6" i="1"/>
  <c r="C5" i="1"/>
  <c r="C30" i="1" s="1"/>
  <c r="H30" i="1"/>
</calcChain>
</file>

<file path=xl/sharedStrings.xml><?xml version="1.0" encoding="utf-8"?>
<sst xmlns="http://schemas.openxmlformats.org/spreadsheetml/2006/main" count="95" uniqueCount="35">
  <si>
    <t>Gender</t>
  </si>
  <si>
    <t>Male</t>
  </si>
  <si>
    <t>Female</t>
  </si>
  <si>
    <t>Age</t>
  </si>
  <si>
    <t>15-24</t>
  </si>
  <si>
    <t>25-34</t>
  </si>
  <si>
    <t>35-44</t>
  </si>
  <si>
    <t>45-54</t>
  </si>
  <si>
    <t>55-64</t>
  </si>
  <si>
    <t>65+</t>
  </si>
  <si>
    <t>VPS1-6 Grade</t>
  </si>
  <si>
    <t>All employees</t>
  </si>
  <si>
    <t>Number (Headcount)</t>
  </si>
  <si>
    <t>FTE</t>
  </si>
  <si>
    <t>Full-time (Headcount)</t>
  </si>
  <si>
    <t>Part-time (Headcount)</t>
  </si>
  <si>
    <t>Ongoing</t>
  </si>
  <si>
    <t>Fixed Term and casual</t>
  </si>
  <si>
    <t>VPS 1</t>
  </si>
  <si>
    <t>VPS 2</t>
  </si>
  <si>
    <t>VPS 3</t>
  </si>
  <si>
    <t>VPS 4</t>
  </si>
  <si>
    <t>VPS 5</t>
  </si>
  <si>
    <t>VPS 6</t>
  </si>
  <si>
    <t>Senior employees</t>
  </si>
  <si>
    <t>STS</t>
  </si>
  <si>
    <t>PS</t>
  </si>
  <si>
    <t>SMA</t>
  </si>
  <si>
    <t>SRA</t>
  </si>
  <si>
    <t>Executives</t>
  </si>
  <si>
    <t>Other</t>
  </si>
  <si>
    <t>Total Employees</t>
  </si>
  <si>
    <t>Demographic data</t>
  </si>
  <si>
    <t>Classification data</t>
  </si>
  <si>
    <t>Profile of Essential Services Commission: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</si>
</sst>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4" borderId="4" xfId="0" applyFont="1" applyFill="1" applyBorder="1"/>
    <xf numFmtId="0" fontId="4" fillId="4" borderId="6" xfId="0" applyFont="1" applyFill="1" applyBorder="1"/>
    <xf numFmtId="0" fontId="4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 applyAlignment="1">
      <alignment vertical="center" wrapText="1"/>
    </xf>
    <xf numFmtId="0" fontId="6" fillId="5" borderId="4" xfId="0" applyFont="1" applyFill="1" applyBorder="1"/>
    <xf numFmtId="0" fontId="6" fillId="6" borderId="6" xfId="0" applyFont="1" applyFill="1" applyBorder="1"/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6" borderId="6" xfId="0" applyFont="1" applyFill="1" applyBorder="1" applyAlignment="1">
      <alignment vertical="center"/>
    </xf>
    <xf numFmtId="0" fontId="5" fillId="4" borderId="2" xfId="0" applyFont="1" applyFill="1" applyBorder="1"/>
    <xf numFmtId="0" fontId="5" fillId="4" borderId="4" xfId="0" applyFont="1" applyFill="1" applyBorder="1"/>
    <xf numFmtId="0" fontId="4" fillId="4" borderId="2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3" fillId="4" borderId="0" xfId="0" applyNumberFormat="1" applyFont="1" applyFill="1"/>
    <xf numFmtId="0" fontId="4" fillId="3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0" borderId="0" xfId="0" applyFont="1"/>
    <xf numFmtId="1" fontId="6" fillId="5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selection activeCell="E34" sqref="E34"/>
    </sheetView>
  </sheetViews>
  <sheetFormatPr defaultRowHeight="14.25" x14ac:dyDescent="0.2"/>
  <cols>
    <col min="1" max="1" width="9.140625" style="1"/>
    <col min="2" max="2" width="15.7109375" style="1" bestFit="1" customWidth="1"/>
    <col min="3" max="3" width="12.85546875" style="1" customWidth="1"/>
    <col min="4" max="4" width="6.42578125" style="1" bestFit="1" customWidth="1"/>
    <col min="5" max="6" width="10.85546875" style="1" bestFit="1" customWidth="1"/>
    <col min="7" max="7" width="6.42578125" style="1" bestFit="1" customWidth="1"/>
    <col min="8" max="8" width="10.85546875" style="1" bestFit="1" customWidth="1"/>
    <col min="9" max="9" width="9.7109375" style="1" customWidth="1"/>
    <col min="10" max="10" width="11.5703125" style="5" customWidth="1"/>
    <col min="11" max="11" width="12" style="5" customWidth="1"/>
    <col min="12" max="12" width="11.7109375" style="5" customWidth="1"/>
    <col min="13" max="13" width="13.7109375" style="5" customWidth="1"/>
    <col min="14" max="14" width="9.140625" style="5"/>
    <col min="15" max="15" width="13" style="5" customWidth="1"/>
    <col min="16" max="16384" width="9.140625" style="5"/>
  </cols>
  <sheetData>
    <row r="1" spans="1:16" s="6" customFormat="1" ht="16.5" thickBot="1" x14ac:dyDescent="0.3">
      <c r="A1" s="18"/>
      <c r="B1" s="18"/>
      <c r="C1" s="60">
        <v>42887</v>
      </c>
      <c r="D1" s="61"/>
      <c r="E1" s="61"/>
      <c r="F1" s="61"/>
      <c r="G1" s="61"/>
      <c r="H1" s="61"/>
      <c r="I1" s="62"/>
      <c r="J1" s="60">
        <v>42522</v>
      </c>
      <c r="K1" s="61"/>
      <c r="L1" s="61"/>
      <c r="M1" s="61"/>
      <c r="N1" s="61"/>
      <c r="O1" s="61"/>
      <c r="P1" s="62"/>
    </row>
    <row r="2" spans="1:16" s="17" customFormat="1" ht="15.75" customHeight="1" x14ac:dyDescent="0.25">
      <c r="A2" s="18"/>
      <c r="B2" s="18"/>
      <c r="C2" s="63" t="s">
        <v>11</v>
      </c>
      <c r="D2" s="64"/>
      <c r="E2" s="63" t="s">
        <v>16</v>
      </c>
      <c r="F2" s="65"/>
      <c r="G2" s="64"/>
      <c r="H2" s="63" t="s">
        <v>17</v>
      </c>
      <c r="I2" s="64"/>
      <c r="J2" s="63" t="s">
        <v>11</v>
      </c>
      <c r="K2" s="64"/>
      <c r="L2" s="63" t="s">
        <v>16</v>
      </c>
      <c r="M2" s="65"/>
      <c r="N2" s="64"/>
      <c r="O2" s="63" t="s">
        <v>17</v>
      </c>
      <c r="P2" s="64"/>
    </row>
    <row r="3" spans="1:16" s="7" customFormat="1" ht="24" x14ac:dyDescent="0.2">
      <c r="A3" s="9"/>
      <c r="B3" s="10"/>
      <c r="C3" s="14" t="s">
        <v>12</v>
      </c>
      <c r="D3" s="15" t="s">
        <v>13</v>
      </c>
      <c r="E3" s="14" t="s">
        <v>14</v>
      </c>
      <c r="F3" s="16" t="s">
        <v>15</v>
      </c>
      <c r="G3" s="15" t="s">
        <v>13</v>
      </c>
      <c r="H3" s="14" t="s">
        <v>12</v>
      </c>
      <c r="I3" s="15" t="s">
        <v>13</v>
      </c>
      <c r="J3" s="14" t="s">
        <v>12</v>
      </c>
      <c r="K3" s="15" t="s">
        <v>13</v>
      </c>
      <c r="L3" s="14" t="s">
        <v>14</v>
      </c>
      <c r="M3" s="16" t="s">
        <v>15</v>
      </c>
      <c r="N3" s="15" t="s">
        <v>13</v>
      </c>
      <c r="O3" s="14" t="s">
        <v>12</v>
      </c>
      <c r="P3" s="15" t="s">
        <v>13</v>
      </c>
    </row>
    <row r="4" spans="1:16" s="4" customFormat="1" ht="12" customHeight="1" x14ac:dyDescent="0.2">
      <c r="A4" s="66" t="s">
        <v>32</v>
      </c>
      <c r="B4" s="19" t="s">
        <v>0</v>
      </c>
      <c r="C4" s="21"/>
      <c r="D4" s="22"/>
      <c r="E4" s="21"/>
      <c r="F4" s="23"/>
      <c r="G4" s="22"/>
      <c r="H4" s="21"/>
      <c r="I4" s="22"/>
      <c r="J4" s="38"/>
      <c r="K4" s="39"/>
      <c r="L4" s="38"/>
      <c r="M4" s="40"/>
      <c r="N4" s="39"/>
      <c r="O4" s="38"/>
      <c r="P4" s="39"/>
    </row>
    <row r="5" spans="1:16" s="4" customFormat="1" ht="12" x14ac:dyDescent="0.2">
      <c r="A5" s="58"/>
      <c r="B5" s="2" t="s">
        <v>1</v>
      </c>
      <c r="C5" s="24">
        <f>SUM(E5:F5,H5)</f>
        <v>56</v>
      </c>
      <c r="D5" s="25">
        <f>SUM(G5,I5)</f>
        <v>55.3</v>
      </c>
      <c r="E5" s="24">
        <v>43</v>
      </c>
      <c r="F5" s="26">
        <v>3</v>
      </c>
      <c r="G5" s="27">
        <v>45.4</v>
      </c>
      <c r="H5" s="24">
        <v>10</v>
      </c>
      <c r="I5" s="25">
        <v>9.9</v>
      </c>
      <c r="J5" s="41">
        <f>SUM(L5:M5,O5)</f>
        <v>46</v>
      </c>
      <c r="K5" s="42">
        <f>SUM(N5,P5)</f>
        <v>46.9</v>
      </c>
      <c r="L5" s="41">
        <v>38</v>
      </c>
      <c r="M5" s="43">
        <v>1</v>
      </c>
      <c r="N5" s="44">
        <v>38.799999999999997</v>
      </c>
      <c r="O5" s="41">
        <v>7</v>
      </c>
      <c r="P5" s="42">
        <v>8.1</v>
      </c>
    </row>
    <row r="6" spans="1:16" s="4" customFormat="1" ht="12" x14ac:dyDescent="0.2">
      <c r="A6" s="58"/>
      <c r="B6" s="2" t="s">
        <v>2</v>
      </c>
      <c r="C6" s="24">
        <f>SUM(E6:F6,H6)</f>
        <v>52</v>
      </c>
      <c r="D6" s="25">
        <f>SUM(G6,I6)</f>
        <v>48.39</v>
      </c>
      <c r="E6" s="24">
        <v>37</v>
      </c>
      <c r="F6" s="26">
        <v>9</v>
      </c>
      <c r="G6" s="27">
        <v>43.35</v>
      </c>
      <c r="H6" s="24">
        <v>6</v>
      </c>
      <c r="I6" s="25">
        <v>5.04</v>
      </c>
      <c r="J6" s="41">
        <f>SUM(L6:M6,O6)</f>
        <v>45</v>
      </c>
      <c r="K6" s="42">
        <f>SUM(N6,P6)</f>
        <v>39.970000000000006</v>
      </c>
      <c r="L6" s="41">
        <v>32</v>
      </c>
      <c r="M6" s="43">
        <v>3</v>
      </c>
      <c r="N6" s="44">
        <v>33.770000000000003</v>
      </c>
      <c r="O6" s="41">
        <v>10</v>
      </c>
      <c r="P6" s="42">
        <v>6.2</v>
      </c>
    </row>
    <row r="7" spans="1:16" s="4" customFormat="1" ht="12" x14ac:dyDescent="0.2">
      <c r="A7" s="58"/>
      <c r="B7" s="2"/>
      <c r="C7" s="24"/>
      <c r="D7" s="25"/>
      <c r="E7" s="24"/>
      <c r="F7" s="26"/>
      <c r="G7" s="27"/>
      <c r="H7" s="24"/>
      <c r="I7" s="25"/>
      <c r="J7" s="41"/>
      <c r="K7" s="42"/>
      <c r="L7" s="41"/>
      <c r="M7" s="43"/>
      <c r="N7" s="44"/>
      <c r="O7" s="41"/>
      <c r="P7" s="42"/>
    </row>
    <row r="8" spans="1:16" s="4" customFormat="1" ht="12" x14ac:dyDescent="0.2">
      <c r="A8" s="58"/>
      <c r="B8" s="20" t="s">
        <v>3</v>
      </c>
      <c r="C8" s="24"/>
      <c r="D8" s="25"/>
      <c r="E8" s="24"/>
      <c r="F8" s="26"/>
      <c r="G8" s="27"/>
      <c r="H8" s="24"/>
      <c r="I8" s="25"/>
      <c r="J8" s="41"/>
      <c r="K8" s="42"/>
      <c r="L8" s="41"/>
      <c r="M8" s="43"/>
      <c r="N8" s="45"/>
      <c r="O8" s="41"/>
      <c r="P8" s="46"/>
    </row>
    <row r="9" spans="1:16" s="4" customFormat="1" ht="12" x14ac:dyDescent="0.2">
      <c r="A9" s="58"/>
      <c r="B9" s="2" t="s">
        <v>4</v>
      </c>
      <c r="C9" s="28">
        <f>SUM(E9:F9,H9)</f>
        <v>6</v>
      </c>
      <c r="D9" s="25">
        <f>SUM(G9,I9)</f>
        <v>5.04</v>
      </c>
      <c r="E9" s="28">
        <v>3</v>
      </c>
      <c r="F9" s="29">
        <v>0</v>
      </c>
      <c r="G9" s="27">
        <v>3</v>
      </c>
      <c r="H9" s="28">
        <v>3</v>
      </c>
      <c r="I9" s="25">
        <v>2.04</v>
      </c>
      <c r="J9" s="41">
        <f>SUM(L9:M9,O9)</f>
        <v>3</v>
      </c>
      <c r="K9" s="42">
        <f t="shared" ref="K9:K14" si="0">SUM(N9,P9)</f>
        <v>2.2000000000000002</v>
      </c>
      <c r="L9" s="41">
        <v>2</v>
      </c>
      <c r="M9" s="48">
        <v>0</v>
      </c>
      <c r="N9" s="42">
        <v>2</v>
      </c>
      <c r="O9" s="47">
        <v>1</v>
      </c>
      <c r="P9" s="42">
        <v>0.2</v>
      </c>
    </row>
    <row r="10" spans="1:16" s="4" customFormat="1" ht="12" x14ac:dyDescent="0.2">
      <c r="A10" s="58"/>
      <c r="B10" s="2" t="s">
        <v>5</v>
      </c>
      <c r="C10" s="28">
        <f t="shared" ref="C10:C14" si="1">SUM(E10:F10,H10)</f>
        <v>41</v>
      </c>
      <c r="D10" s="25">
        <f t="shared" ref="D10:D21" si="2">SUM(G10,I10)</f>
        <v>40.200000000000003</v>
      </c>
      <c r="E10" s="28">
        <v>34</v>
      </c>
      <c r="F10" s="29">
        <v>3</v>
      </c>
      <c r="G10" s="27">
        <v>36.200000000000003</v>
      </c>
      <c r="H10" s="28">
        <v>4</v>
      </c>
      <c r="I10" s="25">
        <v>4</v>
      </c>
      <c r="J10" s="41">
        <f t="shared" ref="J10:J14" si="3">SUM(L10:M10,O10)</f>
        <v>38</v>
      </c>
      <c r="K10" s="42">
        <f t="shared" si="0"/>
        <v>37.799999999999997</v>
      </c>
      <c r="L10" s="41">
        <v>29</v>
      </c>
      <c r="M10" s="48">
        <v>1</v>
      </c>
      <c r="N10" s="42">
        <v>29.8</v>
      </c>
      <c r="O10" s="47">
        <v>8</v>
      </c>
      <c r="P10" s="42">
        <v>8</v>
      </c>
    </row>
    <row r="11" spans="1:16" s="4" customFormat="1" ht="12" x14ac:dyDescent="0.2">
      <c r="A11" s="58"/>
      <c r="B11" s="2" t="s">
        <v>6</v>
      </c>
      <c r="C11" s="28">
        <f t="shared" si="1"/>
        <v>35</v>
      </c>
      <c r="D11" s="25">
        <f t="shared" si="2"/>
        <v>32.950000000000003</v>
      </c>
      <c r="E11" s="28">
        <v>21</v>
      </c>
      <c r="F11" s="29">
        <v>7</v>
      </c>
      <c r="G11" s="27">
        <v>25.95</v>
      </c>
      <c r="H11" s="28">
        <v>7</v>
      </c>
      <c r="I11" s="25">
        <v>7</v>
      </c>
      <c r="J11" s="41">
        <f t="shared" si="3"/>
        <v>25</v>
      </c>
      <c r="K11" s="42">
        <f t="shared" si="0"/>
        <v>22.669999999999998</v>
      </c>
      <c r="L11" s="41">
        <v>17</v>
      </c>
      <c r="M11" s="48">
        <v>3</v>
      </c>
      <c r="N11" s="42">
        <v>18.77</v>
      </c>
      <c r="O11" s="47">
        <v>5</v>
      </c>
      <c r="P11" s="42">
        <v>3.9</v>
      </c>
    </row>
    <row r="12" spans="1:16" s="4" customFormat="1" ht="12" x14ac:dyDescent="0.2">
      <c r="A12" s="58"/>
      <c r="B12" s="2" t="s">
        <v>7</v>
      </c>
      <c r="C12" s="28">
        <f t="shared" si="1"/>
        <v>21</v>
      </c>
      <c r="D12" s="25">
        <f t="shared" si="2"/>
        <v>20.9</v>
      </c>
      <c r="E12" s="28">
        <v>19</v>
      </c>
      <c r="F12" s="29">
        <v>0</v>
      </c>
      <c r="G12" s="27">
        <v>19</v>
      </c>
      <c r="H12" s="28">
        <v>2</v>
      </c>
      <c r="I12" s="25">
        <v>1.9</v>
      </c>
      <c r="J12" s="41">
        <f t="shared" si="3"/>
        <v>21</v>
      </c>
      <c r="K12" s="42">
        <f t="shared" si="0"/>
        <v>20.2</v>
      </c>
      <c r="L12" s="41">
        <v>18</v>
      </c>
      <c r="M12" s="48">
        <v>0</v>
      </c>
      <c r="N12" s="42">
        <v>18</v>
      </c>
      <c r="O12" s="47">
        <v>3</v>
      </c>
      <c r="P12" s="42">
        <v>2.2000000000000002</v>
      </c>
    </row>
    <row r="13" spans="1:16" s="4" customFormat="1" ht="12" x14ac:dyDescent="0.2">
      <c r="A13" s="58"/>
      <c r="B13" s="2" t="s">
        <v>8</v>
      </c>
      <c r="C13" s="28">
        <f t="shared" si="1"/>
        <v>4</v>
      </c>
      <c r="D13" s="25">
        <f t="shared" si="2"/>
        <v>3.6</v>
      </c>
      <c r="E13" s="28">
        <v>2</v>
      </c>
      <c r="F13" s="29">
        <v>2</v>
      </c>
      <c r="G13" s="27">
        <v>3.6</v>
      </c>
      <c r="H13" s="28">
        <v>0</v>
      </c>
      <c r="I13" s="25">
        <v>0</v>
      </c>
      <c r="J13" s="41">
        <f t="shared" si="3"/>
        <v>2</v>
      </c>
      <c r="K13" s="42">
        <f t="shared" si="0"/>
        <v>2</v>
      </c>
      <c r="L13" s="41">
        <v>2</v>
      </c>
      <c r="M13" s="48">
        <v>0</v>
      </c>
      <c r="N13" s="42">
        <v>2</v>
      </c>
      <c r="O13" s="47">
        <v>0</v>
      </c>
      <c r="P13" s="42">
        <v>0</v>
      </c>
    </row>
    <row r="14" spans="1:16" s="4" customFormat="1" ht="12" x14ac:dyDescent="0.2">
      <c r="A14" s="59"/>
      <c r="B14" s="3" t="s">
        <v>9</v>
      </c>
      <c r="C14" s="28">
        <f t="shared" si="1"/>
        <v>1</v>
      </c>
      <c r="D14" s="25">
        <f t="shared" si="2"/>
        <v>1</v>
      </c>
      <c r="E14" s="30">
        <v>1</v>
      </c>
      <c r="F14" s="32">
        <v>0</v>
      </c>
      <c r="G14" s="33">
        <v>1</v>
      </c>
      <c r="H14" s="30">
        <v>0</v>
      </c>
      <c r="I14" s="31">
        <v>0</v>
      </c>
      <c r="J14" s="41">
        <f t="shared" si="3"/>
        <v>2</v>
      </c>
      <c r="K14" s="50">
        <f t="shared" si="0"/>
        <v>2</v>
      </c>
      <c r="L14" s="49">
        <v>2</v>
      </c>
      <c r="M14" s="52">
        <v>0</v>
      </c>
      <c r="N14" s="50">
        <v>2</v>
      </c>
      <c r="O14" s="51">
        <v>0</v>
      </c>
      <c r="P14" s="50">
        <v>0</v>
      </c>
    </row>
    <row r="15" spans="1:16" s="4" customFormat="1" ht="12" x14ac:dyDescent="0.2">
      <c r="A15" s="58" t="s">
        <v>33</v>
      </c>
      <c r="B15" s="8" t="s">
        <v>10</v>
      </c>
      <c r="C15" s="34"/>
      <c r="D15" s="35"/>
      <c r="E15" s="34"/>
      <c r="F15" s="36"/>
      <c r="G15" s="35"/>
      <c r="H15" s="34"/>
      <c r="I15" s="35"/>
      <c r="J15" s="54"/>
      <c r="K15" s="35"/>
      <c r="L15" s="34"/>
      <c r="M15" s="36"/>
      <c r="N15" s="35"/>
      <c r="O15" s="34"/>
      <c r="P15" s="35"/>
    </row>
    <row r="16" spans="1:16" s="4" customFormat="1" ht="12" x14ac:dyDescent="0.2">
      <c r="A16" s="58"/>
      <c r="B16" s="2" t="s">
        <v>18</v>
      </c>
      <c r="C16" s="24">
        <f>SUM(E16:F16,H16)</f>
        <v>0</v>
      </c>
      <c r="D16" s="25">
        <f t="shared" si="2"/>
        <v>0</v>
      </c>
      <c r="E16" s="24">
        <v>0</v>
      </c>
      <c r="F16" s="26">
        <v>0</v>
      </c>
      <c r="G16" s="25">
        <v>0</v>
      </c>
      <c r="H16" s="24">
        <v>0</v>
      </c>
      <c r="I16" s="25">
        <v>0</v>
      </c>
      <c r="J16" s="41">
        <f>SUM(L16:M16,O16)</f>
        <v>0</v>
      </c>
      <c r="K16" s="42">
        <f>SUM(N16,P16)</f>
        <v>0</v>
      </c>
      <c r="L16" s="41">
        <v>0</v>
      </c>
      <c r="M16" s="43">
        <v>0</v>
      </c>
      <c r="N16" s="42">
        <v>0</v>
      </c>
      <c r="O16" s="41">
        <v>0</v>
      </c>
      <c r="P16" s="42">
        <v>0</v>
      </c>
    </row>
    <row r="17" spans="1:16" s="4" customFormat="1" ht="12" x14ac:dyDescent="0.2">
      <c r="A17" s="58"/>
      <c r="B17" s="2" t="s">
        <v>19</v>
      </c>
      <c r="C17" s="24">
        <f>SUM(E17:F17,H17)</f>
        <v>4</v>
      </c>
      <c r="D17" s="25">
        <f t="shared" si="2"/>
        <v>4</v>
      </c>
      <c r="E17" s="24">
        <v>4</v>
      </c>
      <c r="F17" s="26">
        <v>0</v>
      </c>
      <c r="G17" s="25">
        <v>4</v>
      </c>
      <c r="H17" s="24">
        <v>0</v>
      </c>
      <c r="I17" s="25">
        <v>0</v>
      </c>
      <c r="J17" s="41">
        <f t="shared" ref="J17:J21" si="4">SUM(L17:M17,O17)</f>
        <v>4</v>
      </c>
      <c r="K17" s="42">
        <f t="shared" ref="K17:K21" si="5">SUM(N17,P17)</f>
        <v>4</v>
      </c>
      <c r="L17" s="41">
        <v>4</v>
      </c>
      <c r="M17" s="43">
        <v>0</v>
      </c>
      <c r="N17" s="42">
        <v>4</v>
      </c>
      <c r="O17" s="41">
        <v>0</v>
      </c>
      <c r="P17" s="42">
        <v>0</v>
      </c>
    </row>
    <row r="18" spans="1:16" s="4" customFormat="1" ht="12" x14ac:dyDescent="0.2">
      <c r="A18" s="58"/>
      <c r="B18" s="2" t="s">
        <v>20</v>
      </c>
      <c r="C18" s="24">
        <f t="shared" ref="C18:C21" si="6">SUM(E18:F18,H18)</f>
        <v>20</v>
      </c>
      <c r="D18" s="25">
        <f t="shared" si="2"/>
        <v>19.350000000000001</v>
      </c>
      <c r="E18" s="24">
        <v>14</v>
      </c>
      <c r="F18" s="26">
        <v>2</v>
      </c>
      <c r="G18" s="25">
        <v>15.35</v>
      </c>
      <c r="H18" s="24">
        <v>4</v>
      </c>
      <c r="I18" s="25">
        <v>4</v>
      </c>
      <c r="J18" s="41">
        <f t="shared" si="4"/>
        <v>14</v>
      </c>
      <c r="K18" s="42">
        <f t="shared" si="5"/>
        <v>13.57</v>
      </c>
      <c r="L18" s="41">
        <v>10</v>
      </c>
      <c r="M18" s="43">
        <v>1</v>
      </c>
      <c r="N18" s="42">
        <v>10.57</v>
      </c>
      <c r="O18" s="41">
        <v>3</v>
      </c>
      <c r="P18" s="42">
        <v>3</v>
      </c>
    </row>
    <row r="19" spans="1:16" s="4" customFormat="1" ht="12" x14ac:dyDescent="0.2">
      <c r="A19" s="58"/>
      <c r="B19" s="2" t="s">
        <v>21</v>
      </c>
      <c r="C19" s="24">
        <f t="shared" si="6"/>
        <v>22</v>
      </c>
      <c r="D19" s="25">
        <f t="shared" si="2"/>
        <v>21.2</v>
      </c>
      <c r="E19" s="24">
        <v>15</v>
      </c>
      <c r="F19" s="26">
        <v>3</v>
      </c>
      <c r="G19" s="25">
        <v>17.2</v>
      </c>
      <c r="H19" s="24">
        <v>4</v>
      </c>
      <c r="I19" s="25">
        <v>4</v>
      </c>
      <c r="J19" s="41">
        <f t="shared" si="4"/>
        <v>21</v>
      </c>
      <c r="K19" s="42">
        <f t="shared" si="5"/>
        <v>20.6</v>
      </c>
      <c r="L19" s="41">
        <v>18</v>
      </c>
      <c r="M19" s="43">
        <v>1</v>
      </c>
      <c r="N19" s="42">
        <v>18.600000000000001</v>
      </c>
      <c r="O19" s="41">
        <v>2</v>
      </c>
      <c r="P19" s="42">
        <v>2</v>
      </c>
    </row>
    <row r="20" spans="1:16" s="4" customFormat="1" ht="12" x14ac:dyDescent="0.2">
      <c r="A20" s="58"/>
      <c r="B20" s="2" t="s">
        <v>22</v>
      </c>
      <c r="C20" s="24">
        <f t="shared" si="6"/>
        <v>23</v>
      </c>
      <c r="D20" s="25">
        <f t="shared" si="2"/>
        <v>22.6</v>
      </c>
      <c r="E20" s="24">
        <v>21</v>
      </c>
      <c r="F20" s="26">
        <v>2</v>
      </c>
      <c r="G20" s="25">
        <v>22.6</v>
      </c>
      <c r="H20" s="24">
        <v>0</v>
      </c>
      <c r="I20" s="25">
        <v>0</v>
      </c>
      <c r="J20" s="41">
        <f t="shared" si="4"/>
        <v>22</v>
      </c>
      <c r="K20" s="42">
        <f t="shared" si="5"/>
        <v>21.5</v>
      </c>
      <c r="L20" s="41">
        <v>16</v>
      </c>
      <c r="M20" s="43">
        <v>1</v>
      </c>
      <c r="N20" s="42">
        <v>16.8</v>
      </c>
      <c r="O20" s="41">
        <v>5</v>
      </c>
      <c r="P20" s="42">
        <v>4.7</v>
      </c>
    </row>
    <row r="21" spans="1:16" s="4" customFormat="1" ht="12" x14ac:dyDescent="0.2">
      <c r="A21" s="58"/>
      <c r="B21" s="2" t="s">
        <v>23</v>
      </c>
      <c r="C21" s="24">
        <f t="shared" si="6"/>
        <v>21</v>
      </c>
      <c r="D21" s="25">
        <f t="shared" si="2"/>
        <v>19.600000000000001</v>
      </c>
      <c r="E21" s="24">
        <v>12</v>
      </c>
      <c r="F21" s="26">
        <v>5</v>
      </c>
      <c r="G21" s="25">
        <v>15.6</v>
      </c>
      <c r="H21" s="24">
        <v>4</v>
      </c>
      <c r="I21" s="25">
        <v>4</v>
      </c>
      <c r="J21" s="41">
        <f t="shared" si="4"/>
        <v>13</v>
      </c>
      <c r="K21" s="42">
        <f t="shared" si="5"/>
        <v>12.6</v>
      </c>
      <c r="L21" s="41">
        <v>11</v>
      </c>
      <c r="M21" s="43">
        <v>1</v>
      </c>
      <c r="N21" s="42">
        <v>11.6</v>
      </c>
      <c r="O21" s="41">
        <v>1</v>
      </c>
      <c r="P21" s="42">
        <v>1</v>
      </c>
    </row>
    <row r="22" spans="1:16" s="4" customFormat="1" ht="12" x14ac:dyDescent="0.2">
      <c r="A22" s="58"/>
      <c r="B22" s="2"/>
      <c r="C22" s="24"/>
      <c r="D22" s="25"/>
      <c r="E22" s="24"/>
      <c r="F22" s="26"/>
      <c r="G22" s="25"/>
      <c r="H22" s="24"/>
      <c r="I22" s="25"/>
      <c r="J22" s="41"/>
      <c r="K22" s="42"/>
      <c r="L22" s="41"/>
      <c r="M22" s="43"/>
      <c r="N22" s="42"/>
      <c r="O22" s="41"/>
      <c r="P22" s="42"/>
    </row>
    <row r="23" spans="1:16" s="4" customFormat="1" ht="12" x14ac:dyDescent="0.2">
      <c r="A23" s="58"/>
      <c r="B23" s="8" t="s">
        <v>24</v>
      </c>
      <c r="C23" s="34"/>
      <c r="D23" s="35"/>
      <c r="E23" s="34"/>
      <c r="F23" s="36"/>
      <c r="G23" s="35"/>
      <c r="H23" s="34"/>
      <c r="I23" s="35"/>
      <c r="J23" s="34"/>
      <c r="K23" s="35"/>
      <c r="L23" s="34"/>
      <c r="M23" s="36"/>
      <c r="N23" s="35"/>
      <c r="O23" s="34"/>
      <c r="P23" s="35"/>
    </row>
    <row r="24" spans="1:16" x14ac:dyDescent="0.2">
      <c r="A24" s="58"/>
      <c r="B24" s="2" t="s">
        <v>25</v>
      </c>
      <c r="C24" s="24">
        <f>SUM(E24:F24,H24)</f>
        <v>2</v>
      </c>
      <c r="D24" s="25">
        <f t="shared" ref="D24" si="7">SUM(G24,I24)</f>
        <v>2</v>
      </c>
      <c r="E24" s="24">
        <v>2</v>
      </c>
      <c r="F24" s="26">
        <v>0</v>
      </c>
      <c r="G24" s="25">
        <v>2</v>
      </c>
      <c r="H24" s="24">
        <v>0</v>
      </c>
      <c r="I24" s="25">
        <v>0</v>
      </c>
      <c r="J24" s="41">
        <f>SUM(L24:M24,O24)</f>
        <v>1</v>
      </c>
      <c r="K24" s="42">
        <f>SUM(N24,P24)</f>
        <v>1</v>
      </c>
      <c r="L24" s="41">
        <v>1</v>
      </c>
      <c r="M24" s="43">
        <v>0</v>
      </c>
      <c r="N24" s="42">
        <v>1</v>
      </c>
      <c r="O24" s="41">
        <v>0</v>
      </c>
      <c r="P24" s="42">
        <v>0</v>
      </c>
    </row>
    <row r="25" spans="1:16" x14ac:dyDescent="0.2">
      <c r="A25" s="58"/>
      <c r="B25" s="2" t="s">
        <v>26</v>
      </c>
      <c r="C25" s="24"/>
      <c r="D25" s="25"/>
      <c r="E25" s="24"/>
      <c r="F25" s="26"/>
      <c r="G25" s="25"/>
      <c r="H25" s="24"/>
      <c r="I25" s="25"/>
      <c r="J25" s="41"/>
      <c r="K25" s="42"/>
      <c r="L25" s="41"/>
      <c r="M25" s="43"/>
      <c r="N25" s="42"/>
      <c r="O25" s="41"/>
      <c r="P25" s="42"/>
    </row>
    <row r="26" spans="1:16" x14ac:dyDescent="0.2">
      <c r="A26" s="58"/>
      <c r="B26" s="2" t="s">
        <v>27</v>
      </c>
      <c r="C26" s="24"/>
      <c r="D26" s="25"/>
      <c r="E26" s="24"/>
      <c r="F26" s="26"/>
      <c r="G26" s="25"/>
      <c r="H26" s="24"/>
      <c r="I26" s="25"/>
      <c r="J26" s="41"/>
      <c r="K26" s="42"/>
      <c r="L26" s="41"/>
      <c r="M26" s="43"/>
      <c r="N26" s="42"/>
      <c r="O26" s="41"/>
      <c r="P26" s="42"/>
    </row>
    <row r="27" spans="1:16" x14ac:dyDescent="0.2">
      <c r="A27" s="58"/>
      <c r="B27" s="2" t="s">
        <v>28</v>
      </c>
      <c r="C27" s="24">
        <f>SUM(E27:F27,H27)</f>
        <v>5</v>
      </c>
      <c r="D27" s="25">
        <f t="shared" ref="D27:D28" si="8">SUM(G27,I27)</f>
        <v>5</v>
      </c>
      <c r="E27" s="24">
        <v>4</v>
      </c>
      <c r="F27" s="26">
        <v>0</v>
      </c>
      <c r="G27" s="25">
        <v>4</v>
      </c>
      <c r="H27" s="24">
        <v>1</v>
      </c>
      <c r="I27" s="25">
        <v>1</v>
      </c>
      <c r="J27" s="41">
        <f>SUM(L27:M27,O27)</f>
        <v>5</v>
      </c>
      <c r="K27" s="42">
        <f>SUM(N27,P27)</f>
        <v>5</v>
      </c>
      <c r="L27" s="41">
        <v>5</v>
      </c>
      <c r="M27" s="43">
        <v>0</v>
      </c>
      <c r="N27" s="42">
        <v>5</v>
      </c>
      <c r="O27" s="41">
        <v>0</v>
      </c>
      <c r="P27" s="42">
        <v>0</v>
      </c>
    </row>
    <row r="28" spans="1:16" x14ac:dyDescent="0.2">
      <c r="A28" s="58"/>
      <c r="B28" s="2" t="s">
        <v>29</v>
      </c>
      <c r="C28" s="24">
        <f>SUM(E28:F28,H28)</f>
        <v>8</v>
      </c>
      <c r="D28" s="25">
        <f t="shared" si="8"/>
        <v>8</v>
      </c>
      <c r="E28" s="24">
        <v>8</v>
      </c>
      <c r="F28" s="26">
        <v>0</v>
      </c>
      <c r="G28" s="25">
        <v>8</v>
      </c>
      <c r="H28" s="24">
        <v>0</v>
      </c>
      <c r="I28" s="25">
        <v>0</v>
      </c>
      <c r="J28" s="41">
        <f>SUM(L28:M28,O28)</f>
        <v>5</v>
      </c>
      <c r="K28" s="42">
        <f>SUM(N28,P28)</f>
        <v>5</v>
      </c>
      <c r="L28" s="41">
        <v>5</v>
      </c>
      <c r="M28" s="43">
        <v>0</v>
      </c>
      <c r="N28" s="42">
        <v>5</v>
      </c>
      <c r="O28" s="41">
        <v>0</v>
      </c>
      <c r="P28" s="42">
        <v>0</v>
      </c>
    </row>
    <row r="29" spans="1:16" x14ac:dyDescent="0.2">
      <c r="A29" s="58"/>
      <c r="B29" s="8" t="s">
        <v>30</v>
      </c>
      <c r="C29" s="34">
        <f>SUM(E29:F29,H29)</f>
        <v>3</v>
      </c>
      <c r="D29" s="35">
        <v>1.94</v>
      </c>
      <c r="E29" s="34"/>
      <c r="F29" s="36"/>
      <c r="G29" s="35"/>
      <c r="H29" s="34">
        <v>3</v>
      </c>
      <c r="I29" s="35">
        <v>1.94</v>
      </c>
      <c r="J29" s="34">
        <f>SUM(L29:M29,O29)</f>
        <v>6</v>
      </c>
      <c r="K29" s="35">
        <f>SUM(N29,P29)</f>
        <v>3.6</v>
      </c>
      <c r="L29" s="34"/>
      <c r="M29" s="36"/>
      <c r="N29" s="35"/>
      <c r="O29" s="34">
        <v>6</v>
      </c>
      <c r="P29" s="35">
        <v>3.6</v>
      </c>
    </row>
    <row r="30" spans="1:16" x14ac:dyDescent="0.2">
      <c r="A30" s="59"/>
      <c r="B30" s="9" t="s">
        <v>31</v>
      </c>
      <c r="C30" s="11">
        <f>SUM(C5:C6)</f>
        <v>108</v>
      </c>
      <c r="D30" s="12">
        <f>SUM(D5:D6)</f>
        <v>103.69</v>
      </c>
      <c r="E30" s="11">
        <f>SUM(E5:E6)</f>
        <v>80</v>
      </c>
      <c r="F30" s="13">
        <f>SUM(F5:F6)</f>
        <v>12</v>
      </c>
      <c r="G30" s="12">
        <f>SUM(G5:G6)</f>
        <v>88.75</v>
      </c>
      <c r="H30" s="53">
        <f>SUM(H9:H14)</f>
        <v>16</v>
      </c>
      <c r="I30" s="12">
        <f t="shared" ref="I30:P30" si="9">SUM(I5:I6)</f>
        <v>14.940000000000001</v>
      </c>
      <c r="J30" s="11">
        <f t="shared" si="9"/>
        <v>91</v>
      </c>
      <c r="K30" s="55">
        <f t="shared" si="9"/>
        <v>86.87</v>
      </c>
      <c r="L30" s="11">
        <f t="shared" si="9"/>
        <v>70</v>
      </c>
      <c r="M30" s="13">
        <f t="shared" si="9"/>
        <v>4</v>
      </c>
      <c r="N30" s="12">
        <f t="shared" si="9"/>
        <v>72.569999999999993</v>
      </c>
      <c r="O30" s="11">
        <f t="shared" si="9"/>
        <v>17</v>
      </c>
      <c r="P30" s="12">
        <f t="shared" si="9"/>
        <v>14.3</v>
      </c>
    </row>
    <row r="31" spans="1:16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16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  <c r="J33" s="37"/>
    </row>
    <row r="34" spans="1:10" x14ac:dyDescent="0.2">
      <c r="A34" s="5"/>
      <c r="B34" s="5"/>
      <c r="C34" s="5"/>
      <c r="D34" s="5"/>
      <c r="E34" s="5"/>
      <c r="F34" s="5"/>
      <c r="G34" s="37"/>
      <c r="H34" s="37"/>
      <c r="I34" s="37"/>
    </row>
    <row r="35" spans="1:10" x14ac:dyDescent="0.2">
      <c r="A35" s="5"/>
      <c r="B35" s="5"/>
      <c r="C35" s="5"/>
      <c r="D35" s="5"/>
      <c r="E35" s="5"/>
      <c r="F35" s="5"/>
      <c r="G35" s="37"/>
      <c r="H35" s="37"/>
      <c r="I35" s="37"/>
    </row>
    <row r="36" spans="1:10" x14ac:dyDescent="0.2">
      <c r="A36" s="5"/>
      <c r="B36" s="5"/>
      <c r="C36" s="5"/>
      <c r="D36" s="5"/>
      <c r="E36" s="5"/>
      <c r="F36" s="5"/>
      <c r="G36" s="37"/>
      <c r="H36" s="37"/>
      <c r="I36" s="37"/>
    </row>
    <row r="37" spans="1:10" x14ac:dyDescent="0.2">
      <c r="A37" s="5"/>
      <c r="B37" s="5"/>
      <c r="C37" s="5"/>
      <c r="D37" s="5"/>
      <c r="E37" s="5"/>
      <c r="F37" s="5"/>
      <c r="G37" s="37"/>
      <c r="H37" s="37"/>
      <c r="I37" s="37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/>
      <c r="B50" s="5"/>
      <c r="C50" s="5"/>
      <c r="D50" s="5"/>
      <c r="E50" s="5"/>
      <c r="F50" s="5"/>
      <c r="G50" s="5"/>
      <c r="H50" s="5"/>
      <c r="I50" s="5"/>
    </row>
  </sheetData>
  <sortState ref="B34:F44">
    <sortCondition ref="B34:B44"/>
  </sortState>
  <mergeCells count="10">
    <mergeCell ref="A15:A30"/>
    <mergeCell ref="J1:P1"/>
    <mergeCell ref="J2:K2"/>
    <mergeCell ref="L2:N2"/>
    <mergeCell ref="O2:P2"/>
    <mergeCell ref="C1:I1"/>
    <mergeCell ref="C2:D2"/>
    <mergeCell ref="E2:G2"/>
    <mergeCell ref="H2:I2"/>
    <mergeCell ref="A4:A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&amp;L&amp;"Arial,Bold"&amp;16JUNE 2016 - JUNE 2017 </oddHeader>
    <evenHeader xml:space="preserve">&amp;L&amp;"Arial,Bold"&amp;16JUNE 2016 - JUNE 2017 </evenHeader>
    <firstHeader xml:space="preserve">&amp;L&amp;"Arial,Bold"&amp;16JUNE 2016 - JUNE 2017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D38" sqref="D38"/>
    </sheetView>
  </sheetViews>
  <sheetFormatPr defaultRowHeight="14.25" x14ac:dyDescent="0.2"/>
  <cols>
    <col min="1" max="1" width="9.140625" style="1"/>
    <col min="2" max="2" width="15.7109375" style="1" bestFit="1" customWidth="1"/>
    <col min="3" max="3" width="12.85546875" style="1" customWidth="1"/>
    <col min="4" max="4" width="6.42578125" style="1" bestFit="1" customWidth="1"/>
    <col min="5" max="6" width="10.85546875" style="1" bestFit="1" customWidth="1"/>
    <col min="7" max="7" width="6.42578125" style="1" bestFit="1" customWidth="1"/>
    <col min="8" max="8" width="10.85546875" style="1" bestFit="1" customWidth="1"/>
    <col min="9" max="9" width="9.7109375" style="1" customWidth="1"/>
    <col min="10" max="10" width="11.5703125" style="5" customWidth="1"/>
    <col min="11" max="11" width="12" style="5" customWidth="1"/>
    <col min="12" max="12" width="11.7109375" style="5" customWidth="1"/>
    <col min="13" max="13" width="13.7109375" style="5" customWidth="1"/>
    <col min="14" max="14" width="9.140625" style="5"/>
    <col min="15" max="15" width="13" style="5" customWidth="1"/>
    <col min="16" max="16384" width="9.140625" style="5"/>
  </cols>
  <sheetData>
    <row r="1" spans="1:16" ht="15.75" x14ac:dyDescent="0.25">
      <c r="B1" s="56" t="s">
        <v>34</v>
      </c>
    </row>
    <row r="3" spans="1:16" s="6" customFormat="1" ht="16.5" thickBot="1" x14ac:dyDescent="0.3">
      <c r="A3" s="18"/>
      <c r="B3" s="18"/>
      <c r="C3" s="60">
        <v>42887</v>
      </c>
      <c r="D3" s="61"/>
      <c r="E3" s="61"/>
      <c r="F3" s="61"/>
      <c r="G3" s="61"/>
      <c r="H3" s="61"/>
      <c r="I3" s="62"/>
      <c r="J3" s="60">
        <v>42522</v>
      </c>
      <c r="K3" s="61"/>
      <c r="L3" s="61"/>
      <c r="M3" s="61"/>
      <c r="N3" s="61"/>
      <c r="O3" s="61"/>
      <c r="P3" s="62"/>
    </row>
    <row r="4" spans="1:16" s="17" customFormat="1" ht="15.75" customHeight="1" x14ac:dyDescent="0.25">
      <c r="A4" s="18"/>
      <c r="B4" s="18"/>
      <c r="C4" s="63" t="s">
        <v>11</v>
      </c>
      <c r="D4" s="64"/>
      <c r="E4" s="63" t="s">
        <v>16</v>
      </c>
      <c r="F4" s="65"/>
      <c r="G4" s="64"/>
      <c r="H4" s="63" t="s">
        <v>17</v>
      </c>
      <c r="I4" s="64"/>
      <c r="J4" s="63" t="s">
        <v>11</v>
      </c>
      <c r="K4" s="64"/>
      <c r="L4" s="63" t="s">
        <v>16</v>
      </c>
      <c r="M4" s="65"/>
      <c r="N4" s="64"/>
      <c r="O4" s="63" t="s">
        <v>17</v>
      </c>
      <c r="P4" s="64"/>
    </row>
    <row r="5" spans="1:16" s="7" customFormat="1" ht="24" x14ac:dyDescent="0.2">
      <c r="A5" s="9"/>
      <c r="B5" s="10"/>
      <c r="C5" s="14" t="s">
        <v>12</v>
      </c>
      <c r="D5" s="15" t="s">
        <v>13</v>
      </c>
      <c r="E5" s="14" t="s">
        <v>14</v>
      </c>
      <c r="F5" s="16" t="s">
        <v>15</v>
      </c>
      <c r="G5" s="15" t="s">
        <v>13</v>
      </c>
      <c r="H5" s="14" t="s">
        <v>12</v>
      </c>
      <c r="I5" s="15" t="s">
        <v>13</v>
      </c>
      <c r="J5" s="14" t="s">
        <v>12</v>
      </c>
      <c r="K5" s="15" t="s">
        <v>13</v>
      </c>
      <c r="L5" s="14" t="s">
        <v>14</v>
      </c>
      <c r="M5" s="16" t="s">
        <v>15</v>
      </c>
      <c r="N5" s="15" t="s">
        <v>13</v>
      </c>
      <c r="O5" s="14" t="s">
        <v>12</v>
      </c>
      <c r="P5" s="15" t="s">
        <v>13</v>
      </c>
    </row>
    <row r="6" spans="1:16" s="4" customFormat="1" ht="12" customHeight="1" x14ac:dyDescent="0.2">
      <c r="A6" s="66" t="s">
        <v>32</v>
      </c>
      <c r="B6" s="19" t="s">
        <v>0</v>
      </c>
      <c r="C6" s="21"/>
      <c r="D6" s="22"/>
      <c r="E6" s="21"/>
      <c r="F6" s="23"/>
      <c r="G6" s="22"/>
      <c r="H6" s="21"/>
      <c r="I6" s="22"/>
      <c r="J6" s="38"/>
      <c r="K6" s="39"/>
      <c r="L6" s="38"/>
      <c r="M6" s="40"/>
      <c r="N6" s="39"/>
      <c r="O6" s="38"/>
      <c r="P6" s="39"/>
    </row>
    <row r="7" spans="1:16" s="4" customFormat="1" ht="12" x14ac:dyDescent="0.2">
      <c r="A7" s="58"/>
      <c r="B7" s="2" t="s">
        <v>1</v>
      </c>
      <c r="C7" s="24">
        <f>SUM(E7:F7,H7)</f>
        <v>56</v>
      </c>
      <c r="D7" s="25">
        <f>SUM(G7,I7)</f>
        <v>55.3</v>
      </c>
      <c r="E7" s="24">
        <v>43</v>
      </c>
      <c r="F7" s="26">
        <v>3</v>
      </c>
      <c r="G7" s="27">
        <v>45.4</v>
      </c>
      <c r="H7" s="24">
        <v>10</v>
      </c>
      <c r="I7" s="25">
        <v>9.9</v>
      </c>
      <c r="J7" s="41">
        <f>SUM(L7:M7,O7)</f>
        <v>46</v>
      </c>
      <c r="K7" s="42">
        <f>SUM(N7,P7)</f>
        <v>46.9</v>
      </c>
      <c r="L7" s="41">
        <v>38</v>
      </c>
      <c r="M7" s="43">
        <v>1</v>
      </c>
      <c r="N7" s="44">
        <v>38.799999999999997</v>
      </c>
      <c r="O7" s="41">
        <v>7</v>
      </c>
      <c r="P7" s="42">
        <v>8.1</v>
      </c>
    </row>
    <row r="8" spans="1:16" s="4" customFormat="1" ht="12" x14ac:dyDescent="0.2">
      <c r="A8" s="58"/>
      <c r="B8" s="2" t="s">
        <v>2</v>
      </c>
      <c r="C8" s="24">
        <f>SUM(E8:F8,H8)</f>
        <v>52</v>
      </c>
      <c r="D8" s="25">
        <f>SUM(G8,I8)</f>
        <v>48.39</v>
      </c>
      <c r="E8" s="24">
        <v>37</v>
      </c>
      <c r="F8" s="26">
        <v>9</v>
      </c>
      <c r="G8" s="27">
        <v>43.35</v>
      </c>
      <c r="H8" s="24">
        <v>6</v>
      </c>
      <c r="I8" s="25">
        <v>5.04</v>
      </c>
      <c r="J8" s="41">
        <f>SUM(L8:M8,O8)</f>
        <v>45</v>
      </c>
      <c r="K8" s="42">
        <f>SUM(N8,P8)</f>
        <v>39.970000000000006</v>
      </c>
      <c r="L8" s="41">
        <v>32</v>
      </c>
      <c r="M8" s="43">
        <v>3</v>
      </c>
      <c r="N8" s="44">
        <v>33.770000000000003</v>
      </c>
      <c r="O8" s="41">
        <v>10</v>
      </c>
      <c r="P8" s="42">
        <v>6.2</v>
      </c>
    </row>
    <row r="9" spans="1:16" s="4" customFormat="1" ht="12" x14ac:dyDescent="0.2">
      <c r="A9" s="58"/>
      <c r="B9" s="2"/>
      <c r="C9" s="24"/>
      <c r="D9" s="25"/>
      <c r="E9" s="24"/>
      <c r="F9" s="26"/>
      <c r="G9" s="27"/>
      <c r="H9" s="24"/>
      <c r="I9" s="25"/>
      <c r="J9" s="41"/>
      <c r="K9" s="42"/>
      <c r="L9" s="41"/>
      <c r="M9" s="43"/>
      <c r="N9" s="44"/>
      <c r="O9" s="41"/>
      <c r="P9" s="42"/>
    </row>
    <row r="10" spans="1:16" s="4" customFormat="1" ht="12" x14ac:dyDescent="0.2">
      <c r="A10" s="58"/>
      <c r="B10" s="20" t="s">
        <v>3</v>
      </c>
      <c r="C10" s="24"/>
      <c r="D10" s="25"/>
      <c r="E10" s="24"/>
      <c r="F10" s="26"/>
      <c r="G10" s="27"/>
      <c r="H10" s="24"/>
      <c r="I10" s="25"/>
      <c r="J10" s="41"/>
      <c r="K10" s="42"/>
      <c r="L10" s="41"/>
      <c r="M10" s="43"/>
      <c r="N10" s="45"/>
      <c r="O10" s="41"/>
      <c r="P10" s="46"/>
    </row>
    <row r="11" spans="1:16" s="4" customFormat="1" ht="12" x14ac:dyDescent="0.2">
      <c r="A11" s="58"/>
      <c r="B11" s="2" t="s">
        <v>4</v>
      </c>
      <c r="C11" s="28">
        <f>SUM(E11:F11,H11)</f>
        <v>6</v>
      </c>
      <c r="D11" s="25">
        <f>SUM(G11,I11)</f>
        <v>5.04</v>
      </c>
      <c r="E11" s="28">
        <v>3</v>
      </c>
      <c r="F11" s="29">
        <v>0</v>
      </c>
      <c r="G11" s="27">
        <v>3</v>
      </c>
      <c r="H11" s="28">
        <v>3</v>
      </c>
      <c r="I11" s="25">
        <v>2.04</v>
      </c>
      <c r="J11" s="41">
        <f>SUM(L11:M11,O11)</f>
        <v>3</v>
      </c>
      <c r="K11" s="42">
        <f t="shared" ref="K11:K16" si="0">SUM(N11,P11)</f>
        <v>2.2000000000000002</v>
      </c>
      <c r="L11" s="41">
        <v>2</v>
      </c>
      <c r="M11" s="48">
        <v>0</v>
      </c>
      <c r="N11" s="42">
        <v>2</v>
      </c>
      <c r="O11" s="47">
        <v>1</v>
      </c>
      <c r="P11" s="42">
        <v>0.2</v>
      </c>
    </row>
    <row r="12" spans="1:16" s="4" customFormat="1" ht="12" x14ac:dyDescent="0.2">
      <c r="A12" s="58"/>
      <c r="B12" s="2" t="s">
        <v>5</v>
      </c>
      <c r="C12" s="28">
        <f t="shared" ref="C12:C16" si="1">SUM(E12:F12,H12)</f>
        <v>41</v>
      </c>
      <c r="D12" s="25">
        <f t="shared" ref="D12:D23" si="2">SUM(G12,I12)</f>
        <v>40.200000000000003</v>
      </c>
      <c r="E12" s="28">
        <v>34</v>
      </c>
      <c r="F12" s="29">
        <v>3</v>
      </c>
      <c r="G12" s="27">
        <v>36.200000000000003</v>
      </c>
      <c r="H12" s="28">
        <v>4</v>
      </c>
      <c r="I12" s="25">
        <v>4</v>
      </c>
      <c r="J12" s="41">
        <f t="shared" ref="J12:J16" si="3">SUM(L12:M12,O12)</f>
        <v>38</v>
      </c>
      <c r="K12" s="42">
        <f t="shared" si="0"/>
        <v>37.799999999999997</v>
      </c>
      <c r="L12" s="41">
        <v>29</v>
      </c>
      <c r="M12" s="48">
        <v>1</v>
      </c>
      <c r="N12" s="42">
        <v>29.8</v>
      </c>
      <c r="O12" s="47">
        <v>8</v>
      </c>
      <c r="P12" s="42">
        <v>8</v>
      </c>
    </row>
    <row r="13" spans="1:16" s="4" customFormat="1" ht="12" x14ac:dyDescent="0.2">
      <c r="A13" s="58"/>
      <c r="B13" s="2" t="s">
        <v>6</v>
      </c>
      <c r="C13" s="28">
        <f t="shared" si="1"/>
        <v>35</v>
      </c>
      <c r="D13" s="25">
        <f t="shared" si="2"/>
        <v>32.950000000000003</v>
      </c>
      <c r="E13" s="28">
        <v>21</v>
      </c>
      <c r="F13" s="29">
        <v>7</v>
      </c>
      <c r="G13" s="27">
        <v>25.95</v>
      </c>
      <c r="H13" s="28">
        <v>7</v>
      </c>
      <c r="I13" s="25">
        <v>7</v>
      </c>
      <c r="J13" s="41">
        <f t="shared" si="3"/>
        <v>25</v>
      </c>
      <c r="K13" s="42">
        <f t="shared" si="0"/>
        <v>22.669999999999998</v>
      </c>
      <c r="L13" s="41">
        <v>17</v>
      </c>
      <c r="M13" s="48">
        <v>3</v>
      </c>
      <c r="N13" s="42">
        <v>18.77</v>
      </c>
      <c r="O13" s="47">
        <v>5</v>
      </c>
      <c r="P13" s="42">
        <v>3.9</v>
      </c>
    </row>
    <row r="14" spans="1:16" s="4" customFormat="1" ht="12" x14ac:dyDescent="0.2">
      <c r="A14" s="58"/>
      <c r="B14" s="2" t="s">
        <v>7</v>
      </c>
      <c r="C14" s="28">
        <f t="shared" si="1"/>
        <v>21</v>
      </c>
      <c r="D14" s="25">
        <f t="shared" si="2"/>
        <v>20.9</v>
      </c>
      <c r="E14" s="28">
        <v>19</v>
      </c>
      <c r="F14" s="29">
        <v>0</v>
      </c>
      <c r="G14" s="27">
        <v>19</v>
      </c>
      <c r="H14" s="28">
        <v>2</v>
      </c>
      <c r="I14" s="25">
        <v>1.9</v>
      </c>
      <c r="J14" s="41">
        <f t="shared" si="3"/>
        <v>21</v>
      </c>
      <c r="K14" s="42">
        <f t="shared" si="0"/>
        <v>20.2</v>
      </c>
      <c r="L14" s="41">
        <v>18</v>
      </c>
      <c r="M14" s="48">
        <v>0</v>
      </c>
      <c r="N14" s="42">
        <v>18</v>
      </c>
      <c r="O14" s="47">
        <v>3</v>
      </c>
      <c r="P14" s="42">
        <v>2.2000000000000002</v>
      </c>
    </row>
    <row r="15" spans="1:16" s="4" customFormat="1" ht="12" x14ac:dyDescent="0.2">
      <c r="A15" s="58"/>
      <c r="B15" s="2" t="s">
        <v>8</v>
      </c>
      <c r="C15" s="28">
        <f t="shared" si="1"/>
        <v>4</v>
      </c>
      <c r="D15" s="25">
        <f t="shared" si="2"/>
        <v>3.6</v>
      </c>
      <c r="E15" s="28">
        <v>2</v>
      </c>
      <c r="F15" s="29">
        <v>2</v>
      </c>
      <c r="G15" s="27">
        <v>3.6</v>
      </c>
      <c r="H15" s="28">
        <v>0</v>
      </c>
      <c r="I15" s="25">
        <v>0</v>
      </c>
      <c r="J15" s="41">
        <f t="shared" si="3"/>
        <v>2</v>
      </c>
      <c r="K15" s="42">
        <f t="shared" si="0"/>
        <v>2</v>
      </c>
      <c r="L15" s="41">
        <v>2</v>
      </c>
      <c r="M15" s="48">
        <v>0</v>
      </c>
      <c r="N15" s="42">
        <v>2</v>
      </c>
      <c r="O15" s="47">
        <v>0</v>
      </c>
      <c r="P15" s="42">
        <v>0</v>
      </c>
    </row>
    <row r="16" spans="1:16" s="4" customFormat="1" ht="12" x14ac:dyDescent="0.2">
      <c r="A16" s="59"/>
      <c r="B16" s="3" t="s">
        <v>9</v>
      </c>
      <c r="C16" s="28">
        <f t="shared" si="1"/>
        <v>1</v>
      </c>
      <c r="D16" s="25">
        <f t="shared" si="2"/>
        <v>1</v>
      </c>
      <c r="E16" s="30">
        <v>1</v>
      </c>
      <c r="F16" s="32">
        <v>0</v>
      </c>
      <c r="G16" s="33">
        <v>1</v>
      </c>
      <c r="H16" s="30">
        <v>0</v>
      </c>
      <c r="I16" s="31">
        <v>0</v>
      </c>
      <c r="J16" s="41">
        <f t="shared" si="3"/>
        <v>2</v>
      </c>
      <c r="K16" s="50">
        <f t="shared" si="0"/>
        <v>2</v>
      </c>
      <c r="L16" s="49">
        <v>2</v>
      </c>
      <c r="M16" s="52">
        <v>0</v>
      </c>
      <c r="N16" s="50">
        <v>2</v>
      </c>
      <c r="O16" s="51">
        <v>0</v>
      </c>
      <c r="P16" s="50">
        <v>0</v>
      </c>
    </row>
    <row r="17" spans="1:16" s="4" customFormat="1" ht="12" x14ac:dyDescent="0.2">
      <c r="A17" s="58" t="s">
        <v>33</v>
      </c>
      <c r="B17" s="8" t="s">
        <v>10</v>
      </c>
      <c r="C17" s="57">
        <f>SUM(C18:C23)</f>
        <v>90</v>
      </c>
      <c r="D17" s="35">
        <f t="shared" ref="D17:P17" si="4">SUM(D18:D23)</f>
        <v>86.75</v>
      </c>
      <c r="E17" s="34">
        <f t="shared" si="4"/>
        <v>66</v>
      </c>
      <c r="F17" s="36">
        <f t="shared" si="4"/>
        <v>12</v>
      </c>
      <c r="G17" s="35">
        <f t="shared" si="4"/>
        <v>74.75</v>
      </c>
      <c r="H17" s="34">
        <f t="shared" si="4"/>
        <v>12</v>
      </c>
      <c r="I17" s="35">
        <f t="shared" si="4"/>
        <v>12</v>
      </c>
      <c r="J17" s="54">
        <f t="shared" si="4"/>
        <v>74</v>
      </c>
      <c r="K17" s="35">
        <f t="shared" si="4"/>
        <v>72.27</v>
      </c>
      <c r="L17" s="34">
        <f t="shared" si="4"/>
        <v>59</v>
      </c>
      <c r="M17" s="36">
        <f t="shared" si="4"/>
        <v>4</v>
      </c>
      <c r="N17" s="35">
        <f t="shared" si="4"/>
        <v>61.57</v>
      </c>
      <c r="O17" s="34">
        <f t="shared" si="4"/>
        <v>11</v>
      </c>
      <c r="P17" s="35">
        <f t="shared" si="4"/>
        <v>10.7</v>
      </c>
    </row>
    <row r="18" spans="1:16" s="4" customFormat="1" ht="12" x14ac:dyDescent="0.2">
      <c r="A18" s="58"/>
      <c r="B18" s="2" t="s">
        <v>18</v>
      </c>
      <c r="C18" s="24">
        <f>SUM(E18:F18,H18)</f>
        <v>0</v>
      </c>
      <c r="D18" s="25">
        <f t="shared" si="2"/>
        <v>0</v>
      </c>
      <c r="E18" s="24">
        <v>0</v>
      </c>
      <c r="F18" s="26">
        <v>0</v>
      </c>
      <c r="G18" s="25">
        <v>0</v>
      </c>
      <c r="H18" s="24">
        <v>0</v>
      </c>
      <c r="I18" s="25">
        <v>0</v>
      </c>
      <c r="J18" s="41">
        <f>SUM(L18:M18,O18)</f>
        <v>0</v>
      </c>
      <c r="K18" s="42">
        <f>SUM(N18,P18)</f>
        <v>0</v>
      </c>
      <c r="L18" s="41">
        <v>0</v>
      </c>
      <c r="M18" s="43">
        <v>0</v>
      </c>
      <c r="N18" s="42">
        <v>0</v>
      </c>
      <c r="O18" s="41">
        <v>0</v>
      </c>
      <c r="P18" s="42">
        <v>0</v>
      </c>
    </row>
    <row r="19" spans="1:16" s="4" customFormat="1" ht="12" x14ac:dyDescent="0.2">
      <c r="A19" s="58"/>
      <c r="B19" s="2" t="s">
        <v>19</v>
      </c>
      <c r="C19" s="24">
        <f>SUM(E19:F19,H19)</f>
        <v>4</v>
      </c>
      <c r="D19" s="25">
        <f t="shared" si="2"/>
        <v>4</v>
      </c>
      <c r="E19" s="24">
        <v>4</v>
      </c>
      <c r="F19" s="26">
        <v>0</v>
      </c>
      <c r="G19" s="25">
        <v>4</v>
      </c>
      <c r="H19" s="24">
        <v>0</v>
      </c>
      <c r="I19" s="25">
        <v>0</v>
      </c>
      <c r="J19" s="41">
        <f t="shared" ref="J19:J23" si="5">SUM(L19:M19,O19)</f>
        <v>4</v>
      </c>
      <c r="K19" s="42">
        <f t="shared" ref="K19:K23" si="6">SUM(N19,P19)</f>
        <v>4</v>
      </c>
      <c r="L19" s="41">
        <v>4</v>
      </c>
      <c r="M19" s="43">
        <v>0</v>
      </c>
      <c r="N19" s="42">
        <v>4</v>
      </c>
      <c r="O19" s="41">
        <v>0</v>
      </c>
      <c r="P19" s="42">
        <v>0</v>
      </c>
    </row>
    <row r="20" spans="1:16" s="4" customFormat="1" ht="12" x14ac:dyDescent="0.2">
      <c r="A20" s="58"/>
      <c r="B20" s="2" t="s">
        <v>20</v>
      </c>
      <c r="C20" s="24">
        <f t="shared" ref="C20:C23" si="7">SUM(E20:F20,H20)</f>
        <v>20</v>
      </c>
      <c r="D20" s="25">
        <f t="shared" si="2"/>
        <v>19.350000000000001</v>
      </c>
      <c r="E20" s="24">
        <v>14</v>
      </c>
      <c r="F20" s="26">
        <v>2</v>
      </c>
      <c r="G20" s="25">
        <v>15.35</v>
      </c>
      <c r="H20" s="24">
        <v>4</v>
      </c>
      <c r="I20" s="25">
        <v>4</v>
      </c>
      <c r="J20" s="41">
        <f t="shared" si="5"/>
        <v>14</v>
      </c>
      <c r="K20" s="42">
        <f t="shared" si="6"/>
        <v>13.57</v>
      </c>
      <c r="L20" s="41">
        <v>10</v>
      </c>
      <c r="M20" s="43">
        <v>1</v>
      </c>
      <c r="N20" s="42">
        <v>10.57</v>
      </c>
      <c r="O20" s="41">
        <v>3</v>
      </c>
      <c r="P20" s="42">
        <v>3</v>
      </c>
    </row>
    <row r="21" spans="1:16" s="4" customFormat="1" ht="12" x14ac:dyDescent="0.2">
      <c r="A21" s="58"/>
      <c r="B21" s="2" t="s">
        <v>21</v>
      </c>
      <c r="C21" s="24">
        <f t="shared" si="7"/>
        <v>22</v>
      </c>
      <c r="D21" s="25">
        <f t="shared" si="2"/>
        <v>21.2</v>
      </c>
      <c r="E21" s="24">
        <v>15</v>
      </c>
      <c r="F21" s="26">
        <v>3</v>
      </c>
      <c r="G21" s="25">
        <v>17.2</v>
      </c>
      <c r="H21" s="24">
        <v>4</v>
      </c>
      <c r="I21" s="25">
        <v>4</v>
      </c>
      <c r="J21" s="41">
        <f t="shared" si="5"/>
        <v>21</v>
      </c>
      <c r="K21" s="42">
        <f t="shared" si="6"/>
        <v>20.6</v>
      </c>
      <c r="L21" s="41">
        <v>18</v>
      </c>
      <c r="M21" s="43">
        <v>1</v>
      </c>
      <c r="N21" s="42">
        <v>18.600000000000001</v>
      </c>
      <c r="O21" s="41">
        <v>2</v>
      </c>
      <c r="P21" s="42">
        <v>2</v>
      </c>
    </row>
    <row r="22" spans="1:16" s="4" customFormat="1" ht="12" x14ac:dyDescent="0.2">
      <c r="A22" s="58"/>
      <c r="B22" s="2" t="s">
        <v>22</v>
      </c>
      <c r="C22" s="24">
        <f t="shared" si="7"/>
        <v>23</v>
      </c>
      <c r="D22" s="25">
        <f t="shared" si="2"/>
        <v>22.6</v>
      </c>
      <c r="E22" s="24">
        <v>21</v>
      </c>
      <c r="F22" s="26">
        <v>2</v>
      </c>
      <c r="G22" s="25">
        <v>22.6</v>
      </c>
      <c r="H22" s="24">
        <v>0</v>
      </c>
      <c r="I22" s="25">
        <v>0</v>
      </c>
      <c r="J22" s="41">
        <f t="shared" si="5"/>
        <v>22</v>
      </c>
      <c r="K22" s="42">
        <f t="shared" si="6"/>
        <v>21.5</v>
      </c>
      <c r="L22" s="41">
        <v>16</v>
      </c>
      <c r="M22" s="43">
        <v>1</v>
      </c>
      <c r="N22" s="42">
        <v>16.8</v>
      </c>
      <c r="O22" s="41">
        <v>5</v>
      </c>
      <c r="P22" s="42">
        <v>4.7</v>
      </c>
    </row>
    <row r="23" spans="1:16" s="4" customFormat="1" ht="12" x14ac:dyDescent="0.2">
      <c r="A23" s="58"/>
      <c r="B23" s="2" t="s">
        <v>23</v>
      </c>
      <c r="C23" s="24">
        <f t="shared" si="7"/>
        <v>21</v>
      </c>
      <c r="D23" s="25">
        <f t="shared" si="2"/>
        <v>19.600000000000001</v>
      </c>
      <c r="E23" s="24">
        <v>12</v>
      </c>
      <c r="F23" s="26">
        <v>5</v>
      </c>
      <c r="G23" s="25">
        <v>15.6</v>
      </c>
      <c r="H23" s="24">
        <v>4</v>
      </c>
      <c r="I23" s="25">
        <v>4</v>
      </c>
      <c r="J23" s="41">
        <f t="shared" si="5"/>
        <v>13</v>
      </c>
      <c r="K23" s="42">
        <f t="shared" si="6"/>
        <v>12.6</v>
      </c>
      <c r="L23" s="41">
        <v>11</v>
      </c>
      <c r="M23" s="43">
        <v>1</v>
      </c>
      <c r="N23" s="42">
        <v>11.6</v>
      </c>
      <c r="O23" s="41">
        <v>1</v>
      </c>
      <c r="P23" s="42">
        <v>1</v>
      </c>
    </row>
    <row r="24" spans="1:16" s="4" customFormat="1" ht="12" x14ac:dyDescent="0.2">
      <c r="A24" s="58"/>
      <c r="B24" s="2"/>
      <c r="C24" s="24"/>
      <c r="D24" s="25"/>
      <c r="E24" s="24"/>
      <c r="F24" s="26"/>
      <c r="G24" s="25"/>
      <c r="H24" s="24"/>
      <c r="I24" s="25"/>
      <c r="J24" s="41"/>
      <c r="K24" s="42"/>
      <c r="L24" s="41"/>
      <c r="M24" s="43"/>
      <c r="N24" s="42"/>
      <c r="O24" s="41"/>
      <c r="P24" s="42"/>
    </row>
    <row r="25" spans="1:16" s="4" customFormat="1" ht="12" x14ac:dyDescent="0.2">
      <c r="A25" s="58"/>
      <c r="B25" s="8" t="s">
        <v>24</v>
      </c>
      <c r="C25" s="34">
        <f>SUM(C26:C30)</f>
        <v>15</v>
      </c>
      <c r="D25" s="35">
        <f t="shared" ref="D25:P25" si="8">SUM(D26:D30)</f>
        <v>15</v>
      </c>
      <c r="E25" s="34">
        <f t="shared" si="8"/>
        <v>14</v>
      </c>
      <c r="F25" s="36">
        <f t="shared" si="8"/>
        <v>0</v>
      </c>
      <c r="G25" s="35">
        <f t="shared" si="8"/>
        <v>14</v>
      </c>
      <c r="H25" s="34">
        <f t="shared" si="8"/>
        <v>1</v>
      </c>
      <c r="I25" s="35">
        <f t="shared" si="8"/>
        <v>1</v>
      </c>
      <c r="J25" s="34">
        <f t="shared" si="8"/>
        <v>11</v>
      </c>
      <c r="K25" s="35">
        <f t="shared" si="8"/>
        <v>11</v>
      </c>
      <c r="L25" s="34">
        <f t="shared" si="8"/>
        <v>11</v>
      </c>
      <c r="M25" s="36">
        <f t="shared" si="8"/>
        <v>0</v>
      </c>
      <c r="N25" s="35">
        <f t="shared" si="8"/>
        <v>11</v>
      </c>
      <c r="O25" s="34">
        <f t="shared" si="8"/>
        <v>0</v>
      </c>
      <c r="P25" s="35">
        <f t="shared" si="8"/>
        <v>0</v>
      </c>
    </row>
    <row r="26" spans="1:16" x14ac:dyDescent="0.2">
      <c r="A26" s="58"/>
      <c r="B26" s="2" t="s">
        <v>25</v>
      </c>
      <c r="C26" s="24">
        <f>SUM(E26:F26,H26)</f>
        <v>2</v>
      </c>
      <c r="D26" s="25">
        <f t="shared" ref="D26" si="9">SUM(G26,I26)</f>
        <v>2</v>
      </c>
      <c r="E26" s="24">
        <v>2</v>
      </c>
      <c r="F26" s="26">
        <v>0</v>
      </c>
      <c r="G26" s="25">
        <v>2</v>
      </c>
      <c r="H26" s="24">
        <v>0</v>
      </c>
      <c r="I26" s="25">
        <v>0</v>
      </c>
      <c r="J26" s="41">
        <f>SUM(L26:M26,O26)</f>
        <v>1</v>
      </c>
      <c r="K26" s="42">
        <f>SUM(N26,P26)</f>
        <v>1</v>
      </c>
      <c r="L26" s="41">
        <v>1</v>
      </c>
      <c r="M26" s="43">
        <v>0</v>
      </c>
      <c r="N26" s="42">
        <v>1</v>
      </c>
      <c r="O26" s="41">
        <v>0</v>
      </c>
      <c r="P26" s="42">
        <v>0</v>
      </c>
    </row>
    <row r="27" spans="1:16" x14ac:dyDescent="0.2">
      <c r="A27" s="58"/>
      <c r="B27" s="2" t="s">
        <v>26</v>
      </c>
      <c r="C27" s="24"/>
      <c r="D27" s="25"/>
      <c r="E27" s="24"/>
      <c r="F27" s="26"/>
      <c r="G27" s="25"/>
      <c r="H27" s="24"/>
      <c r="I27" s="25"/>
      <c r="J27" s="41"/>
      <c r="K27" s="42"/>
      <c r="L27" s="41"/>
      <c r="M27" s="43"/>
      <c r="N27" s="42"/>
      <c r="O27" s="41"/>
      <c r="P27" s="42"/>
    </row>
    <row r="28" spans="1:16" x14ac:dyDescent="0.2">
      <c r="A28" s="58"/>
      <c r="B28" s="2" t="s">
        <v>27</v>
      </c>
      <c r="C28" s="24"/>
      <c r="D28" s="25"/>
      <c r="E28" s="24"/>
      <c r="F28" s="26"/>
      <c r="G28" s="25"/>
      <c r="H28" s="24"/>
      <c r="I28" s="25"/>
      <c r="J28" s="41"/>
      <c r="K28" s="42"/>
      <c r="L28" s="41"/>
      <c r="M28" s="43"/>
      <c r="N28" s="42"/>
      <c r="O28" s="41"/>
      <c r="P28" s="42"/>
    </row>
    <row r="29" spans="1:16" x14ac:dyDescent="0.2">
      <c r="A29" s="58"/>
      <c r="B29" s="2" t="s">
        <v>28</v>
      </c>
      <c r="C29" s="24">
        <f>SUM(E29:F29,H29)</f>
        <v>5</v>
      </c>
      <c r="D29" s="25">
        <f t="shared" ref="D29:D30" si="10">SUM(G29,I29)</f>
        <v>5</v>
      </c>
      <c r="E29" s="24">
        <v>4</v>
      </c>
      <c r="F29" s="26">
        <v>0</v>
      </c>
      <c r="G29" s="25">
        <v>4</v>
      </c>
      <c r="H29" s="24">
        <v>1</v>
      </c>
      <c r="I29" s="25">
        <v>1</v>
      </c>
      <c r="J29" s="41">
        <f>SUM(L29:M29,O29)</f>
        <v>5</v>
      </c>
      <c r="K29" s="42">
        <f>SUM(N29,P29)</f>
        <v>5</v>
      </c>
      <c r="L29" s="41">
        <v>5</v>
      </c>
      <c r="M29" s="43">
        <v>0</v>
      </c>
      <c r="N29" s="42">
        <v>5</v>
      </c>
      <c r="O29" s="41">
        <v>0</v>
      </c>
      <c r="P29" s="42">
        <v>0</v>
      </c>
    </row>
    <row r="30" spans="1:16" x14ac:dyDescent="0.2">
      <c r="A30" s="58"/>
      <c r="B30" s="2" t="s">
        <v>29</v>
      </c>
      <c r="C30" s="24">
        <f>SUM(E30:F30,H30)</f>
        <v>8</v>
      </c>
      <c r="D30" s="25">
        <f t="shared" si="10"/>
        <v>8</v>
      </c>
      <c r="E30" s="24">
        <v>8</v>
      </c>
      <c r="F30" s="26">
        <v>0</v>
      </c>
      <c r="G30" s="25">
        <v>8</v>
      </c>
      <c r="H30" s="24">
        <v>0</v>
      </c>
      <c r="I30" s="25">
        <v>0</v>
      </c>
      <c r="J30" s="41">
        <f>SUM(L30:M30,O30)</f>
        <v>5</v>
      </c>
      <c r="K30" s="42">
        <f>SUM(N30,P30)</f>
        <v>5</v>
      </c>
      <c r="L30" s="41">
        <v>5</v>
      </c>
      <c r="M30" s="43">
        <v>0</v>
      </c>
      <c r="N30" s="42">
        <v>5</v>
      </c>
      <c r="O30" s="41">
        <v>0</v>
      </c>
      <c r="P30" s="42">
        <v>0</v>
      </c>
    </row>
    <row r="31" spans="1:16" x14ac:dyDescent="0.2">
      <c r="A31" s="58"/>
      <c r="B31" s="8" t="s">
        <v>30</v>
      </c>
      <c r="C31" s="34">
        <f>SUM(E31:F31,H31)</f>
        <v>3</v>
      </c>
      <c r="D31" s="35">
        <v>1.94</v>
      </c>
      <c r="E31" s="34"/>
      <c r="F31" s="36"/>
      <c r="G31" s="35"/>
      <c r="H31" s="34">
        <v>3</v>
      </c>
      <c r="I31" s="35">
        <v>1.94</v>
      </c>
      <c r="J31" s="34">
        <f>SUM(L31:M31,O31)</f>
        <v>6</v>
      </c>
      <c r="K31" s="35">
        <f>SUM(N31,P31)</f>
        <v>3.6</v>
      </c>
      <c r="L31" s="34"/>
      <c r="M31" s="36"/>
      <c r="N31" s="35"/>
      <c r="O31" s="34">
        <v>6</v>
      </c>
      <c r="P31" s="35">
        <v>3.6</v>
      </c>
    </row>
    <row r="32" spans="1:16" x14ac:dyDescent="0.2">
      <c r="A32" s="59"/>
      <c r="B32" s="9" t="s">
        <v>31</v>
      </c>
      <c r="C32" s="53">
        <f>SUM(C17+C25+C31)</f>
        <v>108</v>
      </c>
      <c r="D32" s="12">
        <f t="shared" ref="D32:P32" si="11">SUM(D17+D25+D31)</f>
        <v>103.69</v>
      </c>
      <c r="E32" s="11">
        <f t="shared" si="11"/>
        <v>80</v>
      </c>
      <c r="F32" s="13">
        <f t="shared" si="11"/>
        <v>12</v>
      </c>
      <c r="G32" s="12">
        <f t="shared" si="11"/>
        <v>88.75</v>
      </c>
      <c r="H32" s="53">
        <f t="shared" si="11"/>
        <v>16</v>
      </c>
      <c r="I32" s="12">
        <f t="shared" si="11"/>
        <v>14.94</v>
      </c>
      <c r="J32" s="11">
        <f t="shared" si="11"/>
        <v>91</v>
      </c>
      <c r="K32" s="55">
        <f t="shared" si="11"/>
        <v>86.86999999999999</v>
      </c>
      <c r="L32" s="11">
        <f t="shared" si="11"/>
        <v>70</v>
      </c>
      <c r="M32" s="13">
        <f t="shared" si="11"/>
        <v>4</v>
      </c>
      <c r="N32" s="12">
        <f t="shared" si="11"/>
        <v>72.569999999999993</v>
      </c>
      <c r="O32" s="11">
        <f t="shared" si="11"/>
        <v>17</v>
      </c>
      <c r="P32" s="12">
        <f t="shared" si="11"/>
        <v>14.299999999999999</v>
      </c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37"/>
    </row>
    <row r="36" spans="1:10" x14ac:dyDescent="0.2">
      <c r="A36" s="5"/>
      <c r="B36" s="5"/>
      <c r="C36" s="5"/>
      <c r="D36" s="5"/>
      <c r="E36" s="5"/>
      <c r="F36" s="5"/>
      <c r="G36" s="37"/>
      <c r="H36" s="37"/>
      <c r="I36" s="37"/>
    </row>
    <row r="37" spans="1:10" x14ac:dyDescent="0.2">
      <c r="A37" s="5"/>
      <c r="B37" s="5"/>
      <c r="C37" s="5"/>
      <c r="D37" s="5"/>
      <c r="E37" s="5"/>
      <c r="F37" s="5"/>
      <c r="G37" s="37"/>
      <c r="H37" s="37"/>
      <c r="I37" s="37"/>
    </row>
    <row r="38" spans="1:10" x14ac:dyDescent="0.2">
      <c r="A38" s="5"/>
      <c r="B38" s="5"/>
      <c r="C38" s="5"/>
      <c r="D38" s="5"/>
      <c r="E38" s="5"/>
      <c r="F38" s="5"/>
      <c r="G38" s="37"/>
      <c r="H38" s="37"/>
      <c r="I38" s="37"/>
    </row>
    <row r="39" spans="1:10" x14ac:dyDescent="0.2">
      <c r="A39" s="5"/>
      <c r="B39" s="5"/>
      <c r="C39" s="5"/>
      <c r="D39" s="5"/>
      <c r="E39" s="5"/>
      <c r="F39" s="5"/>
      <c r="G39" s="37"/>
      <c r="H39" s="37"/>
      <c r="I39" s="37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</sheetData>
  <mergeCells count="10">
    <mergeCell ref="A6:A16"/>
    <mergeCell ref="A17:A32"/>
    <mergeCell ref="C3:I3"/>
    <mergeCell ref="J3:P3"/>
    <mergeCell ref="C4:D4"/>
    <mergeCell ref="E4:G4"/>
    <mergeCell ref="H4:I4"/>
    <mergeCell ref="J4:K4"/>
    <mergeCell ref="L4:N4"/>
    <mergeCell ref="O4:P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ESC with formula</vt:lpstr>
      <vt:lpstr>ESC (updated sheet)</vt:lpstr>
    </vt:vector>
  </TitlesOfParts>
  <Company>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Fiona A</dc:creator>
  <cp:lastModifiedBy>Dave Chhabra</cp:lastModifiedBy>
  <cp:lastPrinted>2017-08-10T02:57:51Z</cp:lastPrinted>
  <dcterms:created xsi:type="dcterms:W3CDTF">2017-07-23T23:34:51Z</dcterms:created>
  <dcterms:modified xsi:type="dcterms:W3CDTF">2017-08-11T04:53:02Z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18280717-d5c8-4e16-ba32-14bc3fbf737a</vt:lpwstr>
  </property>
  <property fmtid="{D5CDD505-2E9C-101B-9397-08002B2CF9AE}" pid="3" name="PSPFClassification">
    <vt:lpwstr>Do Not Mark</vt:lpwstr>
  </property>
</Properties>
</file>